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 1" sheetId="11" r:id="rId1"/>
    <sheet name="Лист 2" sheetId="1" r:id="rId2"/>
    <sheet name="Лист 3" sheetId="7" r:id="rId3"/>
    <sheet name="Лист 4" sheetId="2" r:id="rId4"/>
    <sheet name="Лист 5" sheetId="6" r:id="rId5"/>
    <sheet name="Лист 6" sheetId="3" r:id="rId6"/>
    <sheet name="Лист 7" sheetId="4" r:id="rId7"/>
    <sheet name="Лист 8" sheetId="9" r:id="rId8"/>
    <sheet name="Лист 9" sheetId="10" r:id="rId9"/>
    <sheet name="Лист 10" sheetId="5" r:id="rId10"/>
    <sheet name="Лист1" sheetId="12" state="hidden" r:id="rId11"/>
  </sheets>
  <calcPr calcId="145621"/>
</workbook>
</file>

<file path=xl/calcChain.xml><?xml version="1.0" encoding="utf-8"?>
<calcChain xmlns="http://schemas.openxmlformats.org/spreadsheetml/2006/main">
  <c r="E8" i="2" l="1"/>
  <c r="E14" i="9"/>
  <c r="E13" i="9"/>
  <c r="E12" i="9"/>
  <c r="E11" i="9"/>
  <c r="E21" i="11"/>
  <c r="E16" i="10"/>
  <c r="E15" i="9"/>
  <c r="E10" i="7"/>
  <c r="E9" i="6"/>
  <c r="E14" i="5"/>
  <c r="E15" i="4"/>
  <c r="E11" i="3"/>
  <c r="E21" i="1"/>
  <c r="E9" i="2"/>
  <c r="E10" i="9" l="1"/>
  <c r="E7" i="6"/>
  <c r="E6" i="6"/>
  <c r="E18" i="5"/>
  <c r="E17" i="5"/>
  <c r="E16" i="5"/>
  <c r="E15" i="5" s="1"/>
  <c r="E20" i="10"/>
  <c r="E19" i="10"/>
  <c r="E18" i="10"/>
  <c r="E14" i="4"/>
  <c r="E15" i="3"/>
  <c r="E14" i="3"/>
  <c r="E13" i="3"/>
  <c r="E13" i="6"/>
  <c r="E12" i="6"/>
  <c r="E11" i="6"/>
  <c r="E6" i="12"/>
  <c r="E5" i="12"/>
  <c r="E4" i="12"/>
  <c r="E3" i="12" s="1"/>
  <c r="F17" i="3"/>
  <c r="G17" i="3"/>
  <c r="H17" i="3"/>
  <c r="I17" i="3"/>
  <c r="J17" i="3"/>
  <c r="F15" i="6"/>
  <c r="G15" i="6"/>
  <c r="H15" i="6"/>
  <c r="I15" i="6"/>
  <c r="J15" i="6"/>
  <c r="E13" i="2"/>
  <c r="E12" i="2"/>
  <c r="E11" i="2"/>
  <c r="E14" i="7"/>
  <c r="E13" i="7"/>
  <c r="E12" i="7"/>
  <c r="E11" i="7" s="1"/>
  <c r="E20" i="1"/>
  <c r="E19" i="1"/>
  <c r="E18" i="1"/>
  <c r="E26" i="11"/>
  <c r="E25" i="11"/>
  <c r="E24" i="11"/>
  <c r="E23" i="11"/>
  <c r="E10" i="6" l="1"/>
  <c r="E5" i="6"/>
  <c r="E17" i="1"/>
  <c r="E12" i="3"/>
  <c r="E17" i="10"/>
  <c r="E10" i="2"/>
  <c r="E22" i="11"/>
  <c r="E15" i="6" l="1"/>
  <c r="E13" i="4"/>
  <c r="E12" i="4"/>
  <c r="E11" i="4"/>
  <c r="E10" i="4"/>
  <c r="E9" i="4"/>
  <c r="E8" i="4"/>
  <c r="E7" i="4"/>
  <c r="E6" i="4"/>
  <c r="E12" i="5"/>
  <c r="E11" i="5"/>
  <c r="E10" i="5"/>
  <c r="E9" i="5"/>
  <c r="E8" i="5"/>
  <c r="E7" i="5"/>
  <c r="E6" i="5"/>
  <c r="E11" i="10"/>
  <c r="E12" i="10"/>
  <c r="E13" i="10"/>
  <c r="E14" i="10"/>
  <c r="E15" i="10"/>
  <c r="E9" i="10"/>
  <c r="E8" i="10" s="1"/>
  <c r="E21" i="10" s="1"/>
  <c r="F16" i="9"/>
  <c r="G16" i="9"/>
  <c r="H16" i="9"/>
  <c r="I16" i="9"/>
  <c r="J16" i="9"/>
  <c r="E9" i="3"/>
  <c r="E5" i="5" l="1"/>
  <c r="E19" i="5" s="1"/>
  <c r="E5" i="4"/>
  <c r="E16" i="4" s="1"/>
  <c r="E7" i="1"/>
  <c r="J27" i="11"/>
  <c r="I27" i="11"/>
  <c r="H27" i="11"/>
  <c r="G27" i="11"/>
  <c r="F27" i="11"/>
  <c r="E20" i="11"/>
  <c r="E19" i="11"/>
  <c r="E18" i="11"/>
  <c r="E17" i="11"/>
  <c r="E16" i="11" l="1"/>
  <c r="E27" i="11" s="1"/>
  <c r="F16" i="7" l="1"/>
  <c r="E8" i="7"/>
  <c r="F21" i="10"/>
  <c r="F15" i="2"/>
  <c r="F22" i="1"/>
  <c r="E6" i="1"/>
  <c r="E8" i="1"/>
  <c r="E9" i="1"/>
  <c r="E10" i="1"/>
  <c r="E11" i="1"/>
  <c r="E12" i="1"/>
  <c r="E13" i="1"/>
  <c r="E14" i="1"/>
  <c r="E15" i="1"/>
  <c r="G22" i="1"/>
  <c r="H22" i="1"/>
  <c r="I22" i="1"/>
  <c r="J22" i="1"/>
  <c r="F19" i="5"/>
  <c r="G19" i="5"/>
  <c r="H19" i="5"/>
  <c r="I19" i="5"/>
  <c r="J19" i="5"/>
  <c r="F16" i="4"/>
  <c r="J15" i="2"/>
  <c r="I15" i="2"/>
  <c r="H15" i="2"/>
  <c r="G15" i="2"/>
  <c r="E14" i="2"/>
  <c r="E7" i="2"/>
  <c r="E6" i="2"/>
  <c r="E5" i="2" l="1"/>
  <c r="E15" i="2" s="1"/>
  <c r="E5" i="1"/>
  <c r="E22" i="1" s="1"/>
  <c r="E7" i="3"/>
  <c r="G21" i="10"/>
  <c r="H21" i="10"/>
  <c r="I21" i="10"/>
  <c r="J21" i="10"/>
  <c r="E9" i="9"/>
  <c r="E8" i="9"/>
  <c r="E7" i="9"/>
  <c r="E6" i="9"/>
  <c r="G16" i="7"/>
  <c r="H16" i="7"/>
  <c r="I16" i="7"/>
  <c r="J16" i="7"/>
  <c r="E9" i="7"/>
  <c r="E7" i="7"/>
  <c r="E6" i="7"/>
  <c r="J16" i="4"/>
  <c r="I16" i="4"/>
  <c r="H16" i="4"/>
  <c r="G16" i="4"/>
  <c r="E10" i="3"/>
  <c r="E8" i="3"/>
  <c r="E5" i="7" l="1"/>
  <c r="E16" i="7" s="1"/>
  <c r="E6" i="3"/>
  <c r="E17" i="3" s="1"/>
  <c r="E5" i="9"/>
  <c r="E16" i="9" s="1"/>
</calcChain>
</file>

<file path=xl/sharedStrings.xml><?xml version="1.0" encoding="utf-8"?>
<sst xmlns="http://schemas.openxmlformats.org/spreadsheetml/2006/main" count="259" uniqueCount="88">
  <si>
    <t>Наименование блюда</t>
  </si>
  <si>
    <t>Цена</t>
  </si>
  <si>
    <t>химический состав</t>
  </si>
  <si>
    <t>брутто</t>
  </si>
  <si>
    <t>нетто</t>
  </si>
  <si>
    <t>сумма</t>
  </si>
  <si>
    <t>выход г</t>
  </si>
  <si>
    <t>белки</t>
  </si>
  <si>
    <t>жиры</t>
  </si>
  <si>
    <t>углеводы</t>
  </si>
  <si>
    <t>ккал</t>
  </si>
  <si>
    <t>картофель</t>
  </si>
  <si>
    <t>морковь</t>
  </si>
  <si>
    <t>свекла</t>
  </si>
  <si>
    <t>масло сл</t>
  </si>
  <si>
    <t>сметана</t>
  </si>
  <si>
    <t>сахар</t>
  </si>
  <si>
    <t>томат-паста</t>
  </si>
  <si>
    <t>ИТОГО</t>
  </si>
  <si>
    <t>Хлеб пшеничный</t>
  </si>
  <si>
    <t>крупа пшено</t>
  </si>
  <si>
    <t>молоко</t>
  </si>
  <si>
    <t>крупа гречневая</t>
  </si>
  <si>
    <t>хлеб пшеничный</t>
  </si>
  <si>
    <t>масло сливочное</t>
  </si>
  <si>
    <t>лук репчатый</t>
  </si>
  <si>
    <t>капуста свежая</t>
  </si>
  <si>
    <t>чай-заварка</t>
  </si>
  <si>
    <t>Каша рисовая молочная жидкая  с маслом (№ 311-2004)</t>
  </si>
  <si>
    <t xml:space="preserve">крупа рисовая </t>
  </si>
  <si>
    <t>молоко питьевое</t>
  </si>
  <si>
    <t>крупа манная</t>
  </si>
  <si>
    <t xml:space="preserve">Макаронные изделия </t>
  </si>
  <si>
    <t>Хлеб ржаной</t>
  </si>
  <si>
    <t>горох лущеный</t>
  </si>
  <si>
    <t>крупа перловая</t>
  </si>
  <si>
    <t>9 день</t>
  </si>
  <si>
    <t>2 день</t>
  </si>
  <si>
    <t>6 день</t>
  </si>
  <si>
    <t>4 день</t>
  </si>
  <si>
    <t>5 день</t>
  </si>
  <si>
    <t>10 день</t>
  </si>
  <si>
    <t>Каша манная жидкая, с маслом (№ 311-2004)</t>
  </si>
  <si>
    <t>3 день</t>
  </si>
  <si>
    <t>8 день</t>
  </si>
  <si>
    <t>7 день</t>
  </si>
  <si>
    <t>Меню разработано на основе примерного 10 дневного меню, составленного АУ ТО "Центр технологического контроля", согласно экспертного</t>
  </si>
  <si>
    <t xml:space="preserve">Аромашевской средней общеобразовательной  школы имени В.Д.Кармацкого. </t>
  </si>
  <si>
    <t>Каша из овсяных хлопьев "Геркулес" жидкая (№ 311-2004)</t>
  </si>
  <si>
    <t>200</t>
  </si>
  <si>
    <t>хлопья овсяные "Геркулес"</t>
  </si>
  <si>
    <t>v</t>
  </si>
  <si>
    <t>Утверждаю: Директор Аромашевской СОШ</t>
  </si>
  <si>
    <t xml:space="preserve">               </t>
  </si>
  <si>
    <t>говядина гуляш</t>
  </si>
  <si>
    <t>Борщ  с мясом,картофелем, капустой и  сметаной (№110-2004)</t>
  </si>
  <si>
    <t>курица потрошенная 1 категории</t>
  </si>
  <si>
    <t>макароны</t>
  </si>
  <si>
    <t>Суп с макаронными изделиями с курицей (№147-2013, Пермь )</t>
  </si>
  <si>
    <t xml:space="preserve">Питание детей на 40,10                                     </t>
  </si>
  <si>
    <t>масса отварной птицы (мякоть без кожи)</t>
  </si>
  <si>
    <t>01 января 2023 г.</t>
  </si>
  <si>
    <t>заключения №12 Д/Пот 15.04.2014г и №5 Д/П от 02.04.2013г., в соответствии требованиям санитарных правил примерного меню</t>
  </si>
  <si>
    <t>1 день</t>
  </si>
  <si>
    <t>выход, г</t>
  </si>
  <si>
    <t xml:space="preserve">                ___________Т.М.Алферова</t>
  </si>
  <si>
    <t>ДЕСЯТИДНЕВНОЕ МЕНЮ для детей 12-лет и старше (5-11 кл.)</t>
  </si>
  <si>
    <t>Каша пшенная  молочная жидкая с маслом (№ 311-2004)</t>
  </si>
  <si>
    <t>Суп гороховый, с мясом,  с гренками</t>
  </si>
  <si>
    <t xml:space="preserve">Хлеб пшеничный </t>
  </si>
  <si>
    <t>гренки</t>
  </si>
  <si>
    <t>Суп крестьянский с крупой, со сметаной</t>
  </si>
  <si>
    <t>Чай с лимоном и апельсином "Цитрусовый заряд"  (№ 686-2004)</t>
  </si>
  <si>
    <t>лимон</t>
  </si>
  <si>
    <t>апельсин</t>
  </si>
  <si>
    <t>Кофейный напиток (№ 690-2004)</t>
  </si>
  <si>
    <t xml:space="preserve">кофейный напиток </t>
  </si>
  <si>
    <t>Какао с молоком (№642-1996)</t>
  </si>
  <si>
    <t>какао-порошок</t>
  </si>
  <si>
    <t>Чай "Витаминный" (№ 493-2013, Пермь)</t>
  </si>
  <si>
    <t>шиповник</t>
  </si>
  <si>
    <t>Чай с молоком (№630-1996)</t>
  </si>
  <si>
    <t>Сок фруктовый  (№518-2013, Пермь)</t>
  </si>
  <si>
    <t>Чай "Витаминный" (№ 493-2013, Пермь))</t>
  </si>
  <si>
    <t>Каша гречневая рассыпчатая (№ 508-2004)</t>
  </si>
  <si>
    <t xml:space="preserve">масло сливочное </t>
  </si>
  <si>
    <t>горошек зеленый</t>
  </si>
  <si>
    <t>Макаронные изделия отварные , с подгарниковкой(№ 516-2004)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</si>
</sst>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2" fontId="0" fillId="0" borderId="12" xfId="0" applyNumberFormat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26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1" fillId="3" borderId="12" xfId="0" applyFont="1" applyFill="1" applyBorder="1" applyAlignment="1">
      <alignment wrapText="1"/>
    </xf>
    <xf numFmtId="2" fontId="1" fillId="3" borderId="12" xfId="0" applyNumberFormat="1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1" fillId="3" borderId="17" xfId="0" applyFont="1" applyFill="1" applyBorder="1" applyAlignment="1">
      <alignment wrapText="1"/>
    </xf>
    <xf numFmtId="0" fontId="1" fillId="3" borderId="18" xfId="0" applyFont="1" applyFill="1" applyBorder="1" applyAlignment="1">
      <alignment wrapText="1"/>
    </xf>
    <xf numFmtId="2" fontId="1" fillId="3" borderId="18" xfId="0" applyNumberFormat="1" applyFont="1" applyFill="1" applyBorder="1" applyAlignment="1">
      <alignment wrapText="1"/>
    </xf>
    <xf numFmtId="2" fontId="1" fillId="0" borderId="12" xfId="0" applyNumberFormat="1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12" xfId="0" applyFont="1" applyFill="1" applyBorder="1" applyAlignment="1">
      <alignment wrapText="1"/>
    </xf>
    <xf numFmtId="1" fontId="0" fillId="0" borderId="12" xfId="0" applyNumberFormat="1" applyFont="1" applyFill="1" applyBorder="1" applyAlignment="1">
      <alignment wrapText="1"/>
    </xf>
    <xf numFmtId="2" fontId="0" fillId="0" borderId="12" xfId="0" applyNumberFormat="1" applyFont="1" applyFill="1" applyBorder="1" applyAlignment="1">
      <alignment wrapText="1"/>
    </xf>
    <xf numFmtId="0" fontId="1" fillId="3" borderId="30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2" fontId="1" fillId="3" borderId="19" xfId="0" applyNumberFormat="1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0" fillId="0" borderId="0" xfId="0" applyBorder="1"/>
    <xf numFmtId="0" fontId="1" fillId="3" borderId="18" xfId="0" applyNumberFormat="1" applyFont="1" applyFill="1" applyBorder="1" applyAlignment="1">
      <alignment wrapText="1"/>
    </xf>
    <xf numFmtId="0" fontId="1" fillId="3" borderId="19" xfId="0" applyNumberFormat="1" applyFont="1" applyFill="1" applyBorder="1" applyAlignment="1">
      <alignment wrapText="1"/>
    </xf>
    <xf numFmtId="0" fontId="0" fillId="0" borderId="39" xfId="0" applyBorder="1" applyAlignment="1">
      <alignment wrapText="1"/>
    </xf>
    <xf numFmtId="0" fontId="1" fillId="4" borderId="12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wrapText="1"/>
    </xf>
    <xf numFmtId="0" fontId="1" fillId="3" borderId="16" xfId="0" applyFont="1" applyFill="1" applyBorder="1" applyAlignment="1">
      <alignment wrapText="1"/>
    </xf>
    <xf numFmtId="2" fontId="1" fillId="0" borderId="13" xfId="0" applyNumberFormat="1" applyFont="1" applyFill="1" applyBorder="1" applyAlignment="1">
      <alignment wrapText="1"/>
    </xf>
    <xf numFmtId="0" fontId="1" fillId="2" borderId="12" xfId="0" applyFont="1" applyFill="1" applyBorder="1" applyAlignment="1">
      <alignment horizontal="center" wrapText="1"/>
    </xf>
    <xf numFmtId="0" fontId="0" fillId="0" borderId="11" xfId="0" applyFont="1" applyBorder="1" applyAlignment="1">
      <alignment horizontal="left" wrapText="1"/>
    </xf>
    <xf numFmtId="0" fontId="0" fillId="0" borderId="12" xfId="0" applyFont="1" applyBorder="1" applyAlignment="1">
      <alignment wrapText="1"/>
    </xf>
    <xf numFmtId="0" fontId="0" fillId="3" borderId="12" xfId="0" applyFont="1" applyFill="1" applyBorder="1" applyAlignment="1">
      <alignment wrapText="1"/>
    </xf>
    <xf numFmtId="0" fontId="0" fillId="0" borderId="12" xfId="0" applyFont="1" applyBorder="1" applyAlignment="1">
      <alignment horizontal="center" wrapText="1"/>
    </xf>
    <xf numFmtId="0" fontId="0" fillId="0" borderId="13" xfId="0" applyFont="1" applyBorder="1" applyAlignment="1">
      <alignment wrapText="1"/>
    </xf>
    <xf numFmtId="2" fontId="0" fillId="4" borderId="12" xfId="0" applyNumberFormat="1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164" fontId="0" fillId="0" borderId="12" xfId="0" applyNumberFormat="1" applyFont="1" applyFill="1" applyBorder="1" applyAlignment="1">
      <alignment wrapText="1"/>
    </xf>
    <xf numFmtId="0" fontId="1" fillId="3" borderId="42" xfId="0" applyFont="1" applyFill="1" applyBorder="1" applyAlignment="1">
      <alignment wrapText="1"/>
    </xf>
    <xf numFmtId="0" fontId="1" fillId="3" borderId="41" xfId="0" applyFont="1" applyFill="1" applyBorder="1" applyAlignment="1">
      <alignment wrapText="1"/>
    </xf>
    <xf numFmtId="164" fontId="1" fillId="3" borderId="12" xfId="0" applyNumberFormat="1" applyFont="1" applyFill="1" applyBorder="1" applyAlignment="1">
      <alignment wrapText="1"/>
    </xf>
    <xf numFmtId="0" fontId="1" fillId="4" borderId="13" xfId="0" applyFont="1" applyFill="1" applyBorder="1" applyAlignment="1">
      <alignment wrapText="1"/>
    </xf>
    <xf numFmtId="0" fontId="0" fillId="0" borderId="11" xfId="0" applyBorder="1" applyAlignment="1">
      <alignment horizontal="left" wrapText="1"/>
    </xf>
    <xf numFmtId="0" fontId="1" fillId="0" borderId="36" xfId="0" applyFont="1" applyBorder="1" applyAlignment="1">
      <alignment wrapText="1"/>
    </xf>
    <xf numFmtId="0" fontId="1" fillId="0" borderId="37" xfId="0" applyFont="1" applyBorder="1" applyAlignment="1">
      <alignment wrapText="1"/>
    </xf>
    <xf numFmtId="0" fontId="3" fillId="0" borderId="37" xfId="0" applyFont="1" applyBorder="1" applyAlignment="1">
      <alignment wrapText="1"/>
    </xf>
    <xf numFmtId="0" fontId="1" fillId="0" borderId="38" xfId="0" applyFont="1" applyBorder="1" applyAlignment="1">
      <alignment wrapText="1"/>
    </xf>
    <xf numFmtId="0" fontId="1" fillId="3" borderId="12" xfId="0" applyFont="1" applyFill="1" applyBorder="1" applyAlignment="1">
      <alignment horizontal="right" wrapText="1"/>
    </xf>
    <xf numFmtId="2" fontId="0" fillId="0" borderId="0" xfId="0" applyNumberFormat="1"/>
    <xf numFmtId="0" fontId="0" fillId="0" borderId="39" xfId="0" applyFill="1" applyBorder="1" applyAlignment="1">
      <alignment wrapText="1"/>
    </xf>
    <xf numFmtId="165" fontId="0" fillId="0" borderId="0" xfId="0" applyNumberFormat="1"/>
    <xf numFmtId="164" fontId="1" fillId="3" borderId="18" xfId="0" applyNumberFormat="1" applyFont="1" applyFill="1" applyBorder="1" applyAlignment="1">
      <alignment wrapText="1"/>
    </xf>
    <xf numFmtId="0" fontId="1" fillId="3" borderId="11" xfId="0" applyFont="1" applyFill="1" applyBorder="1" applyAlignment="1">
      <alignment horizontal="left" wrapText="1"/>
    </xf>
    <xf numFmtId="164" fontId="1" fillId="0" borderId="12" xfId="0" applyNumberFormat="1" applyFont="1" applyFill="1" applyBorder="1" applyAlignment="1">
      <alignment wrapText="1"/>
    </xf>
    <xf numFmtId="164" fontId="1" fillId="3" borderId="19" xfId="0" applyNumberFormat="1" applyFont="1" applyFill="1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27" xfId="0" applyBorder="1"/>
    <xf numFmtId="164" fontId="1" fillId="3" borderId="20" xfId="0" applyNumberFormat="1" applyFont="1" applyFill="1" applyBorder="1" applyAlignment="1">
      <alignment wrapText="1"/>
    </xf>
    <xf numFmtId="1" fontId="1" fillId="3" borderId="18" xfId="0" applyNumberFormat="1" applyFont="1" applyFill="1" applyBorder="1" applyAlignment="1">
      <alignment wrapText="1"/>
    </xf>
    <xf numFmtId="0" fontId="0" fillId="0" borderId="51" xfId="0" applyFill="1" applyBorder="1" applyAlignment="1">
      <alignment wrapText="1"/>
    </xf>
    <xf numFmtId="0" fontId="1" fillId="3" borderId="13" xfId="0" applyNumberFormat="1" applyFont="1" applyFill="1" applyBorder="1" applyAlignment="1">
      <alignment wrapText="1"/>
    </xf>
    <xf numFmtId="164" fontId="1" fillId="3" borderId="13" xfId="0" applyNumberFormat="1" applyFont="1" applyFill="1" applyBorder="1" applyAlignment="1">
      <alignment wrapText="1"/>
    </xf>
    <xf numFmtId="164" fontId="1" fillId="3" borderId="29" xfId="0" applyNumberFormat="1" applyFont="1" applyFill="1" applyBorder="1" applyAlignment="1">
      <alignment wrapText="1"/>
    </xf>
    <xf numFmtId="164" fontId="1" fillId="0" borderId="13" xfId="0" applyNumberFormat="1" applyFont="1" applyFill="1" applyBorder="1" applyAlignment="1">
      <alignment wrapText="1"/>
    </xf>
    <xf numFmtId="2" fontId="0" fillId="0" borderId="0" xfId="0" applyNumberFormat="1" applyBorder="1" applyAlignment="1">
      <alignment wrapText="1"/>
    </xf>
    <xf numFmtId="0" fontId="1" fillId="3" borderId="12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3" borderId="17" xfId="0" applyFont="1" applyFill="1" applyBorder="1"/>
    <xf numFmtId="0" fontId="1" fillId="3" borderId="18" xfId="0" applyFont="1" applyFill="1" applyBorder="1"/>
    <xf numFmtId="2" fontId="1" fillId="3" borderId="18" xfId="0" applyNumberFormat="1" applyFont="1" applyFill="1" applyBorder="1"/>
    <xf numFmtId="0" fontId="1" fillId="3" borderId="18" xfId="0" applyNumberFormat="1" applyFont="1" applyFill="1" applyBorder="1"/>
    <xf numFmtId="0" fontId="1" fillId="3" borderId="20" xfId="0" applyNumberFormat="1" applyFont="1" applyFill="1" applyBorder="1"/>
    <xf numFmtId="0" fontId="1" fillId="3" borderId="18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1" fillId="3" borderId="15" xfId="0" applyNumberFormat="1" applyFont="1" applyFill="1" applyBorder="1" applyAlignment="1">
      <alignment wrapText="1"/>
    </xf>
    <xf numFmtId="0" fontId="5" fillId="0" borderId="39" xfId="0" applyFont="1" applyBorder="1" applyAlignment="1">
      <alignment wrapText="1"/>
    </xf>
    <xf numFmtId="49" fontId="1" fillId="3" borderId="12" xfId="0" applyNumberFormat="1" applyFont="1" applyFill="1" applyBorder="1" applyAlignment="1">
      <alignment horizontal="right" wrapText="1"/>
    </xf>
    <xf numFmtId="2" fontId="0" fillId="0" borderId="12" xfId="0" applyNumberFormat="1" applyFont="1" applyBorder="1" applyAlignment="1">
      <alignment wrapText="1"/>
    </xf>
    <xf numFmtId="0" fontId="5" fillId="0" borderId="39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164" fontId="1" fillId="3" borderId="18" xfId="0" applyNumberFormat="1" applyFont="1" applyFill="1" applyBorder="1"/>
    <xf numFmtId="0" fontId="1" fillId="0" borderId="11" xfId="0" applyFont="1" applyFill="1" applyBorder="1" applyAlignment="1">
      <alignment wrapText="1"/>
    </xf>
    <xf numFmtId="1" fontId="1" fillId="0" borderId="12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1" fontId="0" fillId="3" borderId="12" xfId="0" applyNumberFormat="1" applyFont="1" applyFill="1" applyBorder="1" applyAlignment="1">
      <alignment vertical="top" wrapText="1"/>
    </xf>
    <xf numFmtId="2" fontId="1" fillId="3" borderId="12" xfId="0" applyNumberFormat="1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164" fontId="1" fillId="3" borderId="13" xfId="0" applyNumberFormat="1" applyFont="1" applyFill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0" fillId="4" borderId="12" xfId="0" applyFont="1" applyFill="1" applyBorder="1" applyAlignment="1">
      <alignment wrapText="1"/>
    </xf>
    <xf numFmtId="0" fontId="1" fillId="2" borderId="34" xfId="0" applyFont="1" applyFill="1" applyBorder="1" applyAlignment="1">
      <alignment horizontal="center" wrapText="1"/>
    </xf>
    <xf numFmtId="1" fontId="0" fillId="0" borderId="34" xfId="0" applyNumberFormat="1" applyFont="1" applyFill="1" applyBorder="1" applyAlignment="1">
      <alignment wrapText="1"/>
    </xf>
    <xf numFmtId="2" fontId="0" fillId="0" borderId="34" xfId="0" applyNumberFormat="1" applyFont="1" applyFill="1" applyBorder="1" applyAlignment="1">
      <alignment wrapText="1"/>
    </xf>
    <xf numFmtId="0" fontId="1" fillId="0" borderId="34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1" fillId="2" borderId="31" xfId="0" applyFont="1" applyFill="1" applyBorder="1" applyAlignment="1">
      <alignment wrapText="1"/>
    </xf>
    <xf numFmtId="0" fontId="6" fillId="4" borderId="12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6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2" xfId="0" applyFont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4" borderId="34" xfId="0" applyFont="1" applyFill="1" applyBorder="1" applyAlignment="1">
      <alignment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4" borderId="19" xfId="0" applyFont="1" applyFill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right" vertical="top" wrapText="1"/>
    </xf>
    <xf numFmtId="0" fontId="0" fillId="4" borderId="11" xfId="0" applyFill="1" applyBorder="1" applyAlignment="1">
      <alignment horizontal="right" wrapText="1"/>
    </xf>
    <xf numFmtId="0" fontId="0" fillId="0" borderId="30" xfId="0" applyFont="1" applyBorder="1" applyAlignment="1">
      <alignment horizontal="right" wrapText="1"/>
    </xf>
    <xf numFmtId="0" fontId="0" fillId="0" borderId="31" xfId="0" applyFont="1" applyBorder="1" applyAlignment="1">
      <alignment wrapText="1"/>
    </xf>
    <xf numFmtId="2" fontId="0" fillId="0" borderId="34" xfId="0" applyNumberFormat="1" applyFont="1" applyBorder="1" applyAlignment="1">
      <alignment wrapText="1"/>
    </xf>
    <xf numFmtId="2" fontId="1" fillId="0" borderId="31" xfId="0" applyNumberFormat="1" applyFont="1" applyBorder="1" applyAlignment="1">
      <alignment wrapText="1"/>
    </xf>
    <xf numFmtId="0" fontId="0" fillId="0" borderId="11" xfId="0" applyBorder="1" applyAlignment="1">
      <alignment horizontal="right" wrapText="1"/>
    </xf>
    <xf numFmtId="2" fontId="1" fillId="0" borderId="12" xfId="0" applyNumberFormat="1" applyFont="1" applyBorder="1" applyAlignment="1">
      <alignment wrapText="1"/>
    </xf>
    <xf numFmtId="0" fontId="1" fillId="0" borderId="11" xfId="0" applyFont="1" applyBorder="1" applyAlignment="1">
      <alignment horizontal="right" wrapText="1"/>
    </xf>
    <xf numFmtId="0" fontId="1" fillId="0" borderId="12" xfId="0" applyFont="1" applyBorder="1" applyAlignment="1">
      <alignment wrapText="1"/>
    </xf>
    <xf numFmtId="0" fontId="1" fillId="2" borderId="12" xfId="0" applyFont="1" applyFill="1" applyBorder="1" applyAlignment="1">
      <alignment vertical="top" wrapText="1"/>
    </xf>
    <xf numFmtId="0" fontId="0" fillId="4" borderId="11" xfId="0" applyFont="1" applyFill="1" applyBorder="1" applyAlignment="1">
      <alignment horizontal="right" vertical="top" wrapText="1"/>
    </xf>
    <xf numFmtId="0" fontId="0" fillId="4" borderId="12" xfId="0" applyFont="1" applyFill="1" applyBorder="1" applyAlignment="1">
      <alignment vertical="top" wrapText="1"/>
    </xf>
    <xf numFmtId="2" fontId="0" fillId="4" borderId="12" xfId="0" applyNumberFormat="1" applyFont="1" applyFill="1" applyBorder="1" applyAlignment="1">
      <alignment vertical="top" wrapText="1"/>
    </xf>
    <xf numFmtId="0" fontId="1" fillId="4" borderId="12" xfId="0" applyFont="1" applyFill="1" applyBorder="1" applyAlignment="1">
      <alignment horizontal="right" vertical="top" wrapText="1"/>
    </xf>
    <xf numFmtId="0" fontId="1" fillId="4" borderId="12" xfId="0" applyFont="1" applyFill="1" applyBorder="1" applyAlignment="1">
      <alignment vertical="top" wrapText="1"/>
    </xf>
    <xf numFmtId="0" fontId="0" fillId="0" borderId="11" xfId="0" applyFont="1" applyFill="1" applyBorder="1" applyAlignment="1">
      <alignment horizontal="right" wrapText="1"/>
    </xf>
    <xf numFmtId="0" fontId="0" fillId="0" borderId="12" xfId="0" applyFont="1" applyFill="1" applyBorder="1" applyAlignment="1">
      <alignment horizontal="right" wrapText="1"/>
    </xf>
    <xf numFmtId="0" fontId="1" fillId="3" borderId="13" xfId="0" applyFont="1" applyFill="1" applyBorder="1" applyAlignment="1">
      <alignment vertical="top" wrapText="1"/>
    </xf>
    <xf numFmtId="0" fontId="1" fillId="4" borderId="13" xfId="0" applyFont="1" applyFill="1" applyBorder="1" applyAlignment="1">
      <alignment vertical="top" wrapText="1"/>
    </xf>
    <xf numFmtId="0" fontId="0" fillId="0" borderId="13" xfId="0" applyFont="1" applyFill="1" applyBorder="1" applyAlignment="1">
      <alignment wrapText="1"/>
    </xf>
    <xf numFmtId="0" fontId="4" fillId="0" borderId="19" xfId="0" applyFont="1" applyBorder="1" applyAlignment="1">
      <alignment vertical="center"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2" fontId="0" fillId="0" borderId="31" xfId="0" applyNumberFormat="1" applyBorder="1" applyAlignment="1">
      <alignment wrapText="1"/>
    </xf>
    <xf numFmtId="0" fontId="1" fillId="3" borderId="50" xfId="0" applyFont="1" applyFill="1" applyBorder="1" applyAlignment="1">
      <alignment wrapText="1"/>
    </xf>
    <xf numFmtId="0" fontId="0" fillId="4" borderId="12" xfId="0" applyFill="1" applyBorder="1" applyAlignment="1">
      <alignment wrapText="1"/>
    </xf>
    <xf numFmtId="0" fontId="1" fillId="3" borderId="48" xfId="0" applyFont="1" applyFill="1" applyBorder="1" applyAlignment="1">
      <alignment wrapText="1"/>
    </xf>
    <xf numFmtId="2" fontId="1" fillId="3" borderId="48" xfId="0" applyNumberFormat="1" applyFont="1" applyFill="1" applyBorder="1" applyAlignment="1">
      <alignment wrapText="1"/>
    </xf>
    <xf numFmtId="1" fontId="1" fillId="3" borderId="48" xfId="0" applyNumberFormat="1" applyFont="1" applyFill="1" applyBorder="1" applyAlignment="1">
      <alignment wrapText="1"/>
    </xf>
    <xf numFmtId="164" fontId="1" fillId="3" borderId="53" xfId="0" applyNumberFormat="1" applyFont="1" applyFill="1" applyBorder="1" applyAlignment="1">
      <alignment wrapText="1"/>
    </xf>
    <xf numFmtId="0" fontId="1" fillId="3" borderId="54" xfId="0" applyFont="1" applyFill="1" applyBorder="1" applyAlignment="1">
      <alignment horizontal="left" wrapText="1"/>
    </xf>
    <xf numFmtId="0" fontId="1" fillId="2" borderId="24" xfId="0" applyFont="1" applyFill="1" applyBorder="1" applyAlignment="1">
      <alignment wrapText="1"/>
    </xf>
    <xf numFmtId="2" fontId="1" fillId="3" borderId="12" xfId="0" applyNumberFormat="1" applyFont="1" applyFill="1" applyBorder="1" applyAlignment="1">
      <alignment vertical="top"/>
    </xf>
    <xf numFmtId="0" fontId="0" fillId="0" borderId="54" xfId="0" applyBorder="1" applyAlignment="1">
      <alignment horizontal="right" wrapText="1"/>
    </xf>
    <xf numFmtId="2" fontId="0" fillId="0" borderId="12" xfId="0" applyNumberFormat="1" applyBorder="1"/>
    <xf numFmtId="0" fontId="1" fillId="2" borderId="31" xfId="0" applyFont="1" applyFill="1" applyBorder="1" applyAlignment="1">
      <alignment horizontal="center" wrapText="1"/>
    </xf>
    <xf numFmtId="164" fontId="0" fillId="0" borderId="31" xfId="0" applyNumberFormat="1" applyBorder="1" applyAlignment="1">
      <alignment wrapText="1"/>
    </xf>
    <xf numFmtId="164" fontId="0" fillId="0" borderId="32" xfId="0" applyNumberFormat="1" applyBorder="1" applyAlignment="1">
      <alignment wrapText="1"/>
    </xf>
    <xf numFmtId="0" fontId="0" fillId="4" borderId="11" xfId="0" applyFont="1" applyFill="1" applyBorder="1" applyAlignment="1">
      <alignment horizontal="right" wrapText="1"/>
    </xf>
    <xf numFmtId="0" fontId="0" fillId="3" borderId="12" xfId="0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3" borderId="50" xfId="0" applyFont="1" applyFill="1" applyBorder="1"/>
    <xf numFmtId="0" fontId="1" fillId="3" borderId="48" xfId="0" applyFont="1" applyFill="1" applyBorder="1"/>
    <xf numFmtId="2" fontId="1" fillId="3" borderId="48" xfId="0" applyNumberFormat="1" applyFont="1" applyFill="1" applyBorder="1"/>
    <xf numFmtId="0" fontId="1" fillId="3" borderId="48" xfId="0" applyNumberFormat="1" applyFont="1" applyFill="1" applyBorder="1"/>
    <xf numFmtId="0" fontId="1" fillId="3" borderId="53" xfId="0" applyNumberFormat="1" applyFont="1" applyFill="1" applyBorder="1"/>
    <xf numFmtId="0" fontId="0" fillId="0" borderId="52" xfId="0" applyBorder="1" applyAlignment="1">
      <alignment wrapText="1"/>
    </xf>
    <xf numFmtId="0" fontId="0" fillId="3" borderId="12" xfId="0" applyFill="1" applyBorder="1" applyAlignment="1">
      <alignment vertical="top" wrapText="1"/>
    </xf>
    <xf numFmtId="1" fontId="1" fillId="3" borderId="15" xfId="0" applyNumberFormat="1" applyFont="1" applyFill="1" applyBorder="1" applyAlignment="1">
      <alignment wrapText="1"/>
    </xf>
    <xf numFmtId="0" fontId="0" fillId="0" borderId="11" xfId="0" applyFont="1" applyBorder="1" applyAlignment="1">
      <alignment horizontal="right" wrapText="1"/>
    </xf>
    <xf numFmtId="2" fontId="1" fillId="0" borderId="32" xfId="0" applyNumberFormat="1" applyFont="1" applyBorder="1" applyAlignment="1">
      <alignment wrapText="1"/>
    </xf>
    <xf numFmtId="2" fontId="1" fillId="0" borderId="13" xfId="0" applyNumberFormat="1" applyFont="1" applyBorder="1" applyAlignment="1">
      <alignment wrapText="1"/>
    </xf>
    <xf numFmtId="164" fontId="0" fillId="0" borderId="15" xfId="0" applyNumberFormat="1" applyFont="1" applyFill="1" applyBorder="1" applyAlignment="1">
      <alignment wrapText="1"/>
    </xf>
    <xf numFmtId="2" fontId="0" fillId="0" borderId="15" xfId="0" applyNumberFormat="1" applyFont="1" applyFill="1" applyBorder="1" applyAlignment="1">
      <alignment wrapText="1"/>
    </xf>
    <xf numFmtId="0" fontId="1" fillId="0" borderId="15" xfId="0" applyFont="1" applyFill="1" applyBorder="1" applyAlignment="1">
      <alignment wrapText="1"/>
    </xf>
    <xf numFmtId="0" fontId="1" fillId="0" borderId="16" xfId="0" applyFont="1" applyFill="1" applyBorder="1" applyAlignment="1">
      <alignment wrapText="1"/>
    </xf>
    <xf numFmtId="0" fontId="1" fillId="0" borderId="26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8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left" wrapText="1"/>
    </xf>
    <xf numFmtId="0" fontId="5" fillId="4" borderId="10" xfId="0" applyFont="1" applyFill="1" applyBorder="1" applyAlignment="1">
      <alignment horizontal="left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wrapText="1"/>
    </xf>
    <xf numFmtId="0" fontId="5" fillId="2" borderId="39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4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A9" sqref="A9:J9"/>
    </sheetView>
  </sheetViews>
  <sheetFormatPr defaultRowHeight="15" x14ac:dyDescent="0.25"/>
  <cols>
    <col min="1" max="1" width="19" customWidth="1"/>
    <col min="2" max="2" width="6.28515625" customWidth="1"/>
    <col min="3" max="3" width="8.140625" customWidth="1"/>
    <col min="4" max="4" width="7.140625" customWidth="1"/>
    <col min="5" max="5" width="7.28515625" customWidth="1"/>
    <col min="6" max="6" width="7.85546875" customWidth="1"/>
    <col min="7" max="8" width="7.5703125" customWidth="1"/>
    <col min="9" max="9" width="9.42578125" customWidth="1"/>
    <col min="10" max="10" width="7.7109375" customWidth="1"/>
  </cols>
  <sheetData>
    <row r="1" spans="1:10" ht="15.75" thickBot="1" x14ac:dyDescent="0.3"/>
    <row r="2" spans="1:10" ht="32.450000000000003" customHeight="1" x14ac:dyDescent="0.25">
      <c r="A2" s="247" t="s">
        <v>46</v>
      </c>
      <c r="B2" s="248"/>
      <c r="C2" s="248"/>
      <c r="D2" s="248"/>
      <c r="E2" s="248"/>
      <c r="F2" s="248"/>
      <c r="G2" s="248"/>
      <c r="H2" s="248"/>
      <c r="I2" s="248"/>
      <c r="J2" s="249"/>
    </row>
    <row r="3" spans="1:10" ht="32.450000000000003" customHeight="1" thickBot="1" x14ac:dyDescent="0.3">
      <c r="A3" s="250" t="s">
        <v>62</v>
      </c>
      <c r="B3" s="251"/>
      <c r="C3" s="251"/>
      <c r="D3" s="251"/>
      <c r="E3" s="251"/>
      <c r="F3" s="251"/>
      <c r="G3" s="251"/>
      <c r="H3" s="251"/>
      <c r="I3" s="251"/>
      <c r="J3" s="252"/>
    </row>
    <row r="4" spans="1:10" x14ac:dyDescent="0.25">
      <c r="A4" s="95"/>
      <c r="B4" s="96"/>
      <c r="C4" s="96"/>
      <c r="D4" s="96"/>
      <c r="E4" s="96"/>
      <c r="F4" s="96"/>
      <c r="G4" s="96"/>
      <c r="H4" s="96"/>
      <c r="I4" s="96"/>
      <c r="J4" s="96"/>
    </row>
    <row r="5" spans="1:10" ht="14.45" customHeight="1" x14ac:dyDescent="0.25">
      <c r="A5" s="95"/>
      <c r="B5" s="96"/>
      <c r="C5" s="96"/>
      <c r="D5" s="96"/>
      <c r="E5" s="96"/>
      <c r="F5" s="257" t="s">
        <v>52</v>
      </c>
      <c r="G5" s="257"/>
      <c r="H5" s="257"/>
      <c r="I5" s="257"/>
      <c r="J5" s="257"/>
    </row>
    <row r="6" spans="1:10" ht="13.9" customHeight="1" x14ac:dyDescent="0.25">
      <c r="A6" s="95"/>
      <c r="B6" s="96"/>
      <c r="C6" s="96"/>
      <c r="D6" s="96"/>
      <c r="E6" s="96"/>
      <c r="F6" s="96"/>
      <c r="G6" s="256" t="s">
        <v>65</v>
      </c>
      <c r="H6" s="256"/>
      <c r="I6" s="256"/>
      <c r="J6" s="256"/>
    </row>
    <row r="7" spans="1:10" ht="13.9" customHeight="1" x14ac:dyDescent="0.25">
      <c r="A7" s="95"/>
      <c r="B7" s="106"/>
      <c r="C7" s="106"/>
      <c r="D7" s="106"/>
      <c r="E7" s="106"/>
      <c r="F7" s="106"/>
      <c r="G7" s="106"/>
      <c r="H7" s="257" t="s">
        <v>61</v>
      </c>
      <c r="I7" s="257"/>
      <c r="J7" s="257"/>
    </row>
    <row r="8" spans="1:10" ht="5.45" customHeight="1" thickBot="1" x14ac:dyDescent="0.3">
      <c r="A8" s="92"/>
      <c r="B8" s="90"/>
      <c r="C8" s="90"/>
      <c r="D8" s="90"/>
      <c r="E8" s="90"/>
      <c r="F8" s="90"/>
      <c r="G8" s="90"/>
      <c r="H8" s="90"/>
      <c r="I8" s="90"/>
      <c r="J8" s="90"/>
    </row>
    <row r="9" spans="1:10" x14ac:dyDescent="0.25">
      <c r="A9" s="247" t="s">
        <v>66</v>
      </c>
      <c r="B9" s="248"/>
      <c r="C9" s="248"/>
      <c r="D9" s="248"/>
      <c r="E9" s="248"/>
      <c r="F9" s="248"/>
      <c r="G9" s="248"/>
      <c r="H9" s="248"/>
      <c r="I9" s="248"/>
      <c r="J9" s="249"/>
    </row>
    <row r="10" spans="1:10" x14ac:dyDescent="0.25">
      <c r="A10" s="253" t="s">
        <v>47</v>
      </c>
      <c r="B10" s="254"/>
      <c r="C10" s="254"/>
      <c r="D10" s="254"/>
      <c r="E10" s="254"/>
      <c r="F10" s="254"/>
      <c r="G10" s="254"/>
      <c r="H10" s="254"/>
      <c r="I10" s="254"/>
      <c r="J10" s="255"/>
    </row>
    <row r="11" spans="1:10" ht="15.75" thickBot="1" x14ac:dyDescent="0.3">
      <c r="A11" s="250" t="s">
        <v>59</v>
      </c>
      <c r="B11" s="251"/>
      <c r="C11" s="251"/>
      <c r="D11" s="251"/>
      <c r="E11" s="251"/>
      <c r="F11" s="251"/>
      <c r="G11" s="251"/>
      <c r="H11" s="251"/>
      <c r="I11" s="251"/>
      <c r="J11" s="252"/>
    </row>
    <row r="12" spans="1:10" ht="15.75" thickBot="1" x14ac:dyDescent="0.3">
      <c r="A12" s="116"/>
      <c r="B12" s="116"/>
      <c r="C12" s="116"/>
      <c r="D12" s="116"/>
      <c r="E12" s="116"/>
      <c r="F12" s="116"/>
      <c r="G12" s="116"/>
      <c r="H12" s="116"/>
      <c r="I12" s="116"/>
      <c r="J12" s="116"/>
    </row>
    <row r="13" spans="1:10" ht="13.9" customHeight="1" x14ac:dyDescent="0.25">
      <c r="A13" s="236" t="s">
        <v>63</v>
      </c>
      <c r="B13" s="237"/>
      <c r="C13" s="237"/>
      <c r="D13" s="237"/>
      <c r="E13" s="237"/>
      <c r="F13" s="237"/>
      <c r="G13" s="237"/>
      <c r="H13" s="237"/>
      <c r="I13" s="237"/>
      <c r="J13" s="238"/>
    </row>
    <row r="14" spans="1:10" x14ac:dyDescent="0.25">
      <c r="A14" s="243" t="s">
        <v>0</v>
      </c>
      <c r="B14" s="245" t="s">
        <v>1</v>
      </c>
      <c r="C14" s="239"/>
      <c r="D14" s="240"/>
      <c r="E14" s="240"/>
      <c r="F14" s="241"/>
      <c r="G14" s="239" t="s">
        <v>2</v>
      </c>
      <c r="H14" s="240"/>
      <c r="I14" s="240"/>
      <c r="J14" s="242"/>
    </row>
    <row r="15" spans="1:10" x14ac:dyDescent="0.25">
      <c r="A15" s="244"/>
      <c r="B15" s="246"/>
      <c r="C15" s="115" t="s">
        <v>3</v>
      </c>
      <c r="D15" s="115" t="s">
        <v>4</v>
      </c>
      <c r="E15" s="115" t="s">
        <v>5</v>
      </c>
      <c r="F15" s="115" t="s">
        <v>64</v>
      </c>
      <c r="G15" s="115" t="s">
        <v>7</v>
      </c>
      <c r="H15" s="115" t="s">
        <v>8</v>
      </c>
      <c r="I15" s="115" t="s">
        <v>9</v>
      </c>
      <c r="J15" s="117" t="s">
        <v>10</v>
      </c>
    </row>
    <row r="16" spans="1:10" ht="55.9" customHeight="1" x14ac:dyDescent="0.25">
      <c r="A16" s="10" t="s">
        <v>48</v>
      </c>
      <c r="B16" s="11"/>
      <c r="C16" s="11"/>
      <c r="D16" s="11"/>
      <c r="E16" s="12">
        <f>E17+E18+E19+E20</f>
        <v>23.444000000000003</v>
      </c>
      <c r="F16" s="93" t="s">
        <v>49</v>
      </c>
      <c r="G16" s="52">
        <v>7.5</v>
      </c>
      <c r="H16" s="52">
        <v>7.7</v>
      </c>
      <c r="I16" s="52">
        <v>26</v>
      </c>
      <c r="J16" s="73">
        <v>203.3</v>
      </c>
    </row>
    <row r="17" spans="1:10" ht="25.9" customHeight="1" x14ac:dyDescent="0.25">
      <c r="A17" s="19" t="s">
        <v>50</v>
      </c>
      <c r="B17" s="113">
        <v>63</v>
      </c>
      <c r="C17" s="20">
        <v>25</v>
      </c>
      <c r="D17" s="20">
        <v>25</v>
      </c>
      <c r="E17" s="94">
        <f t="shared" ref="E17:E20" si="0">B17*C17/1000</f>
        <v>1.575</v>
      </c>
      <c r="F17" s="21"/>
      <c r="G17" s="17"/>
      <c r="H17" s="17"/>
      <c r="I17" s="17"/>
      <c r="J17" s="40"/>
    </row>
    <row r="18" spans="1:10" x14ac:dyDescent="0.25">
      <c r="A18" s="19" t="s">
        <v>21</v>
      </c>
      <c r="B18" s="113">
        <v>91</v>
      </c>
      <c r="C18" s="20">
        <v>182</v>
      </c>
      <c r="D18" s="20">
        <v>182</v>
      </c>
      <c r="E18" s="94">
        <f t="shared" si="0"/>
        <v>16.562000000000001</v>
      </c>
      <c r="F18" s="21"/>
      <c r="G18" s="17"/>
      <c r="H18" s="17"/>
      <c r="I18" s="17"/>
      <c r="J18" s="40"/>
    </row>
    <row r="19" spans="1:10" x14ac:dyDescent="0.25">
      <c r="A19" s="19" t="s">
        <v>16</v>
      </c>
      <c r="B19" s="113">
        <v>94</v>
      </c>
      <c r="C19" s="20">
        <v>3</v>
      </c>
      <c r="D19" s="20">
        <v>3</v>
      </c>
      <c r="E19" s="94">
        <f>B19*C19/1000</f>
        <v>0.28199999999999997</v>
      </c>
      <c r="F19" s="21"/>
      <c r="G19" s="17"/>
      <c r="H19" s="17"/>
      <c r="I19" s="17"/>
      <c r="J19" s="40"/>
    </row>
    <row r="20" spans="1:10" ht="15.6" customHeight="1" x14ac:dyDescent="0.25">
      <c r="A20" s="19" t="s">
        <v>24</v>
      </c>
      <c r="B20" s="113">
        <v>1005</v>
      </c>
      <c r="C20" s="20">
        <v>5</v>
      </c>
      <c r="D20" s="20">
        <v>5</v>
      </c>
      <c r="E20" s="94">
        <f t="shared" si="0"/>
        <v>5.0250000000000004</v>
      </c>
      <c r="F20" s="21"/>
      <c r="G20" s="17"/>
      <c r="H20" s="17"/>
      <c r="I20" s="17"/>
      <c r="J20" s="40"/>
    </row>
    <row r="21" spans="1:10" ht="14.45" customHeight="1" x14ac:dyDescent="0.25">
      <c r="A21" s="10" t="s">
        <v>23</v>
      </c>
      <c r="B21" s="113">
        <v>72</v>
      </c>
      <c r="C21" s="11"/>
      <c r="D21" s="11"/>
      <c r="E21" s="91">
        <f>F21*B21/1000</f>
        <v>5.4</v>
      </c>
      <c r="F21" s="38">
        <v>75</v>
      </c>
      <c r="G21" s="38"/>
      <c r="H21" s="38"/>
      <c r="I21" s="38"/>
      <c r="J21" s="39"/>
    </row>
    <row r="22" spans="1:10" ht="57.6" customHeight="1" x14ac:dyDescent="0.25">
      <c r="A22" s="167" t="s">
        <v>72</v>
      </c>
      <c r="B22" s="168"/>
      <c r="C22" s="44"/>
      <c r="D22" s="44"/>
      <c r="E22" s="169">
        <f>E23+E24+E25+E26</f>
        <v>8.6819999999999986</v>
      </c>
      <c r="F22" s="136">
        <v>200</v>
      </c>
      <c r="G22" s="104">
        <v>0.2</v>
      </c>
      <c r="H22" s="104">
        <v>0</v>
      </c>
      <c r="I22" s="104">
        <v>15.5</v>
      </c>
      <c r="J22" s="154">
        <v>62.8</v>
      </c>
    </row>
    <row r="23" spans="1:10" ht="15" customHeight="1" x14ac:dyDescent="0.25">
      <c r="A23" s="170" t="s">
        <v>27</v>
      </c>
      <c r="B23" s="168">
        <v>680</v>
      </c>
      <c r="C23" s="43">
        <v>2</v>
      </c>
      <c r="D23" s="43">
        <v>2</v>
      </c>
      <c r="E23" s="171">
        <f t="shared" ref="E23:E26" si="1">B23*C23/1000</f>
        <v>1.36</v>
      </c>
      <c r="F23" s="43"/>
      <c r="G23" s="43"/>
      <c r="H23" s="43"/>
      <c r="I23" s="43"/>
      <c r="J23" s="46"/>
    </row>
    <row r="24" spans="1:10" x14ac:dyDescent="0.25">
      <c r="A24" s="170" t="s">
        <v>16</v>
      </c>
      <c r="B24" s="168">
        <v>94</v>
      </c>
      <c r="C24" s="43">
        <v>15</v>
      </c>
      <c r="D24" s="43">
        <v>15</v>
      </c>
      <c r="E24" s="171">
        <f t="shared" si="1"/>
        <v>1.41</v>
      </c>
      <c r="F24" s="43"/>
      <c r="G24" s="43"/>
      <c r="H24" s="43"/>
      <c r="I24" s="43"/>
      <c r="J24" s="46"/>
    </row>
    <row r="25" spans="1:10" x14ac:dyDescent="0.25">
      <c r="A25" s="170" t="s">
        <v>73</v>
      </c>
      <c r="B25" s="168">
        <v>190</v>
      </c>
      <c r="C25" s="43">
        <v>11</v>
      </c>
      <c r="D25" s="43">
        <v>10</v>
      </c>
      <c r="E25" s="171">
        <f t="shared" si="1"/>
        <v>2.09</v>
      </c>
      <c r="F25" s="43"/>
      <c r="G25" s="43"/>
      <c r="H25" s="43"/>
      <c r="I25" s="43"/>
      <c r="J25" s="46"/>
    </row>
    <row r="26" spans="1:10" x14ac:dyDescent="0.25">
      <c r="A26" s="170" t="s">
        <v>74</v>
      </c>
      <c r="B26" s="168">
        <v>182</v>
      </c>
      <c r="C26" s="43">
        <v>21</v>
      </c>
      <c r="D26" s="43">
        <v>20</v>
      </c>
      <c r="E26" s="171">
        <f t="shared" si="1"/>
        <v>3.8220000000000001</v>
      </c>
      <c r="F26" s="43"/>
      <c r="G26" s="43"/>
      <c r="H26" s="43"/>
      <c r="I26" s="43"/>
      <c r="J26" s="46"/>
    </row>
    <row r="27" spans="1:10" ht="15.75" thickBot="1" x14ac:dyDescent="0.3">
      <c r="A27" s="161" t="s">
        <v>18</v>
      </c>
      <c r="B27" s="163"/>
      <c r="C27" s="163"/>
      <c r="D27" s="163"/>
      <c r="E27" s="164">
        <f>E16+E21+E22</f>
        <v>37.525999999999996</v>
      </c>
      <c r="F27" s="165">
        <f t="shared" ref="F27:J27" si="2">F16+F21+F22</f>
        <v>475</v>
      </c>
      <c r="G27" s="164">
        <f t="shared" si="2"/>
        <v>7.7</v>
      </c>
      <c r="H27" s="164">
        <f t="shared" si="2"/>
        <v>7.7</v>
      </c>
      <c r="I27" s="164">
        <f t="shared" si="2"/>
        <v>41.5</v>
      </c>
      <c r="J27" s="166">
        <f t="shared" si="2"/>
        <v>266.10000000000002</v>
      </c>
    </row>
    <row r="28" spans="1:10" x14ac:dyDescent="0.25">
      <c r="J28" t="s">
        <v>51</v>
      </c>
    </row>
    <row r="30" spans="1:10" x14ac:dyDescent="0.25">
      <c r="A30" s="60"/>
    </row>
  </sheetData>
  <mergeCells count="13">
    <mergeCell ref="A2:J2"/>
    <mergeCell ref="A3:J3"/>
    <mergeCell ref="A9:J9"/>
    <mergeCell ref="A10:J10"/>
    <mergeCell ref="A11:J11"/>
    <mergeCell ref="G6:J6"/>
    <mergeCell ref="F5:J5"/>
    <mergeCell ref="H7:J7"/>
    <mergeCell ref="A13:J13"/>
    <mergeCell ref="C14:F14"/>
    <mergeCell ref="G14:J14"/>
    <mergeCell ref="A14:A15"/>
    <mergeCell ref="B14:B15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D25" sqref="D25"/>
    </sheetView>
  </sheetViews>
  <sheetFormatPr defaultRowHeight="15" x14ac:dyDescent="0.25"/>
  <cols>
    <col min="1" max="1" width="20.7109375" bestFit="1" customWidth="1"/>
    <col min="2" max="2" width="5.85546875" customWidth="1"/>
    <col min="3" max="3" width="7.28515625" customWidth="1"/>
    <col min="4" max="5" width="6.28515625" customWidth="1"/>
    <col min="6" max="6" width="7.5703125" customWidth="1"/>
    <col min="7" max="7" width="6" customWidth="1"/>
    <col min="8" max="8" width="6.140625" customWidth="1"/>
    <col min="9" max="9" width="9.28515625" customWidth="1"/>
    <col min="10" max="10" width="6.85546875" customWidth="1"/>
  </cols>
  <sheetData>
    <row r="1" spans="1:10" ht="15.75" thickBot="1" x14ac:dyDescent="0.3"/>
    <row r="2" spans="1:10" ht="19.5" thickBot="1" x14ac:dyDescent="0.35">
      <c r="A2" s="26" t="s">
        <v>41</v>
      </c>
      <c r="B2" s="27"/>
      <c r="C2" s="27"/>
      <c r="D2" s="28"/>
      <c r="E2" s="213"/>
      <c r="F2" s="213"/>
      <c r="G2" s="27"/>
      <c r="H2" s="27"/>
      <c r="I2" s="27"/>
      <c r="J2" s="29"/>
    </row>
    <row r="3" spans="1:10" ht="14.45" customHeight="1" x14ac:dyDescent="0.25">
      <c r="A3" s="222" t="s">
        <v>0</v>
      </c>
      <c r="B3" s="224" t="s">
        <v>1</v>
      </c>
      <c r="C3" s="226"/>
      <c r="D3" s="227"/>
      <c r="E3" s="227"/>
      <c r="F3" s="228"/>
      <c r="G3" s="226" t="s">
        <v>2</v>
      </c>
      <c r="H3" s="227"/>
      <c r="I3" s="227"/>
      <c r="J3" s="229"/>
    </row>
    <row r="4" spans="1:10" ht="15.75" thickBot="1" x14ac:dyDescent="0.3">
      <c r="A4" s="223"/>
      <c r="B4" s="225"/>
      <c r="C4" s="131" t="s">
        <v>3</v>
      </c>
      <c r="D4" s="131" t="s">
        <v>4</v>
      </c>
      <c r="E4" s="131" t="s">
        <v>5</v>
      </c>
      <c r="F4" s="157" t="s">
        <v>6</v>
      </c>
      <c r="G4" s="157" t="s">
        <v>7</v>
      </c>
      <c r="H4" s="157" t="s">
        <v>8</v>
      </c>
      <c r="I4" s="157" t="s">
        <v>9</v>
      </c>
      <c r="J4" s="133" t="s">
        <v>10</v>
      </c>
    </row>
    <row r="5" spans="1:10" ht="42" customHeight="1" x14ac:dyDescent="0.25">
      <c r="A5" s="135" t="s">
        <v>68</v>
      </c>
      <c r="B5" s="113"/>
      <c r="C5" s="11"/>
      <c r="D5" s="11"/>
      <c r="E5" s="103">
        <f>E6+E7+E8+E9+E10+E11+E12</f>
        <v>24.963200000000004</v>
      </c>
      <c r="F5" s="136">
        <v>250</v>
      </c>
      <c r="G5" s="104">
        <v>4.5999999999999996</v>
      </c>
      <c r="H5" s="104">
        <v>8.3000000000000007</v>
      </c>
      <c r="I5" s="104">
        <v>31.7</v>
      </c>
      <c r="J5" s="154">
        <v>220</v>
      </c>
    </row>
    <row r="6" spans="1:10" x14ac:dyDescent="0.25">
      <c r="A6" s="137" t="s">
        <v>34</v>
      </c>
      <c r="B6" s="113">
        <v>48</v>
      </c>
      <c r="C6" s="107">
        <v>20</v>
      </c>
      <c r="D6" s="107">
        <v>20</v>
      </c>
      <c r="E6" s="94">
        <f t="shared" ref="E6" si="0">B6*C6/1000</f>
        <v>0.96</v>
      </c>
      <c r="F6" s="36"/>
      <c r="G6" s="36"/>
      <c r="H6" s="36"/>
      <c r="I6" s="36"/>
      <c r="J6" s="53"/>
    </row>
    <row r="7" spans="1:10" x14ac:dyDescent="0.25">
      <c r="A7" s="137" t="s">
        <v>54</v>
      </c>
      <c r="B7" s="113">
        <v>784</v>
      </c>
      <c r="C7" s="107">
        <v>16</v>
      </c>
      <c r="D7" s="107">
        <v>16</v>
      </c>
      <c r="E7" s="94">
        <f>B7*C7/1000</f>
        <v>12.544</v>
      </c>
      <c r="F7" s="36"/>
      <c r="G7" s="36"/>
      <c r="H7" s="36"/>
      <c r="I7" s="36"/>
      <c r="J7" s="53"/>
    </row>
    <row r="8" spans="1:10" x14ac:dyDescent="0.25">
      <c r="A8" s="138" t="s">
        <v>11</v>
      </c>
      <c r="B8" s="114">
        <v>34</v>
      </c>
      <c r="C8" s="139">
        <v>77</v>
      </c>
      <c r="D8" s="139">
        <v>50</v>
      </c>
      <c r="E8" s="140">
        <f t="shared" ref="E8:E12" si="1">B8*C8/1000</f>
        <v>2.6179999999999999</v>
      </c>
      <c r="F8" s="141"/>
      <c r="G8" s="141"/>
      <c r="H8" s="141"/>
      <c r="I8" s="141"/>
      <c r="J8" s="187"/>
    </row>
    <row r="9" spans="1:10" x14ac:dyDescent="0.25">
      <c r="A9" s="142" t="s">
        <v>25</v>
      </c>
      <c r="B9" s="113">
        <v>41</v>
      </c>
      <c r="C9" s="43">
        <v>12</v>
      </c>
      <c r="D9" s="43">
        <v>10</v>
      </c>
      <c r="E9" s="94">
        <f t="shared" si="1"/>
        <v>0.49199999999999999</v>
      </c>
      <c r="F9" s="143"/>
      <c r="G9" s="143"/>
      <c r="H9" s="143"/>
      <c r="I9" s="143"/>
      <c r="J9" s="188"/>
    </row>
    <row r="10" spans="1:10" x14ac:dyDescent="0.25">
      <c r="A10" s="142" t="s">
        <v>12</v>
      </c>
      <c r="B10" s="113">
        <v>34</v>
      </c>
      <c r="C10" s="43">
        <v>17.3</v>
      </c>
      <c r="D10" s="43">
        <v>13</v>
      </c>
      <c r="E10" s="94">
        <f t="shared" si="1"/>
        <v>0.58820000000000006</v>
      </c>
      <c r="F10" s="143"/>
      <c r="G10" s="143"/>
      <c r="H10" s="143"/>
      <c r="I10" s="143"/>
      <c r="J10" s="188"/>
    </row>
    <row r="11" spans="1:10" x14ac:dyDescent="0.25">
      <c r="A11" s="142" t="s">
        <v>24</v>
      </c>
      <c r="B11" s="113">
        <v>1005</v>
      </c>
      <c r="C11" s="43">
        <v>5</v>
      </c>
      <c r="D11" s="43">
        <v>5</v>
      </c>
      <c r="E11" s="94">
        <f t="shared" si="1"/>
        <v>5.0250000000000004</v>
      </c>
      <c r="F11" s="143"/>
      <c r="G11" s="143"/>
      <c r="H11" s="143"/>
      <c r="I11" s="143"/>
      <c r="J11" s="188"/>
    </row>
    <row r="12" spans="1:10" x14ac:dyDescent="0.25">
      <c r="A12" s="142" t="s">
        <v>69</v>
      </c>
      <c r="B12" s="113">
        <v>72</v>
      </c>
      <c r="C12" s="43">
        <v>38</v>
      </c>
      <c r="D12" s="43">
        <v>32</v>
      </c>
      <c r="E12" s="94">
        <f t="shared" si="1"/>
        <v>2.7360000000000002</v>
      </c>
      <c r="F12" s="143"/>
      <c r="G12" s="143"/>
      <c r="H12" s="143"/>
      <c r="I12" s="143"/>
      <c r="J12" s="188"/>
    </row>
    <row r="13" spans="1:10" x14ac:dyDescent="0.25">
      <c r="A13" s="144" t="s">
        <v>70</v>
      </c>
      <c r="B13" s="113"/>
      <c r="C13" s="145"/>
      <c r="D13" s="145">
        <v>20</v>
      </c>
      <c r="E13" s="94"/>
      <c r="F13" s="143"/>
      <c r="G13" s="143"/>
      <c r="H13" s="143"/>
      <c r="I13" s="143"/>
      <c r="J13" s="188"/>
    </row>
    <row r="14" spans="1:10" x14ac:dyDescent="0.25">
      <c r="A14" s="24" t="s">
        <v>19</v>
      </c>
      <c r="B14" s="113">
        <v>72</v>
      </c>
      <c r="C14" s="11"/>
      <c r="D14" s="11"/>
      <c r="E14" s="91">
        <f>F14*B14/1000</f>
        <v>5.4</v>
      </c>
      <c r="F14" s="38">
        <v>75</v>
      </c>
      <c r="G14" s="38"/>
      <c r="H14" s="38"/>
      <c r="I14" s="38"/>
      <c r="J14" s="39"/>
    </row>
    <row r="15" spans="1:10" ht="45" x14ac:dyDescent="0.25">
      <c r="A15" s="64" t="s">
        <v>83</v>
      </c>
      <c r="B15" s="113"/>
      <c r="C15" s="44"/>
      <c r="D15" s="44"/>
      <c r="E15" s="103">
        <f>E16+E17+E18</f>
        <v>8.39</v>
      </c>
      <c r="F15" s="104">
        <v>200</v>
      </c>
      <c r="G15" s="104">
        <v>0.7</v>
      </c>
      <c r="H15" s="104">
        <v>0.1</v>
      </c>
      <c r="I15" s="104">
        <v>19.8</v>
      </c>
      <c r="J15" s="154">
        <v>82.9</v>
      </c>
    </row>
    <row r="16" spans="1:10" x14ac:dyDescent="0.25">
      <c r="A16" s="175" t="s">
        <v>27</v>
      </c>
      <c r="B16" s="113">
        <v>680</v>
      </c>
      <c r="C16" s="107">
        <v>2</v>
      </c>
      <c r="D16" s="107">
        <v>2</v>
      </c>
      <c r="E16" s="47">
        <f>B16*C16/1000</f>
        <v>1.36</v>
      </c>
      <c r="F16" s="36"/>
      <c r="G16" s="36"/>
      <c r="H16" s="36"/>
      <c r="I16" s="36"/>
      <c r="J16" s="53"/>
    </row>
    <row r="17" spans="1:10" x14ac:dyDescent="0.25">
      <c r="A17" s="137" t="s">
        <v>80</v>
      </c>
      <c r="B17" s="113">
        <v>406</v>
      </c>
      <c r="C17" s="107">
        <v>15</v>
      </c>
      <c r="D17" s="107">
        <v>15</v>
      </c>
      <c r="E17" s="47">
        <f t="shared" ref="E17:E18" si="2">B17*C17/1000</f>
        <v>6.09</v>
      </c>
      <c r="F17" s="36"/>
      <c r="G17" s="36"/>
      <c r="H17" s="36"/>
      <c r="I17" s="36"/>
      <c r="J17" s="53"/>
    </row>
    <row r="18" spans="1:10" ht="15.75" thickBot="1" x14ac:dyDescent="0.3">
      <c r="A18" s="175" t="s">
        <v>16</v>
      </c>
      <c r="B18" s="113">
        <v>94</v>
      </c>
      <c r="C18" s="107">
        <v>10</v>
      </c>
      <c r="D18" s="107">
        <v>10</v>
      </c>
      <c r="E18" s="47">
        <f t="shared" si="2"/>
        <v>0.94</v>
      </c>
      <c r="F18" s="36"/>
      <c r="G18" s="36"/>
      <c r="H18" s="36"/>
      <c r="I18" s="36"/>
      <c r="J18" s="53"/>
    </row>
    <row r="19" spans="1:10" ht="15.75" thickBot="1" x14ac:dyDescent="0.3">
      <c r="A19" s="51" t="s">
        <v>18</v>
      </c>
      <c r="B19" s="50"/>
      <c r="C19" s="25"/>
      <c r="D19" s="25"/>
      <c r="E19" s="25">
        <f>E5+E14+E15</f>
        <v>38.753200000000007</v>
      </c>
      <c r="F19" s="34">
        <f t="shared" ref="F19:J19" si="3">F5+F14+F15</f>
        <v>525</v>
      </c>
      <c r="G19" s="66">
        <f t="shared" si="3"/>
        <v>5.3</v>
      </c>
      <c r="H19" s="66">
        <f t="shared" si="3"/>
        <v>8.4</v>
      </c>
      <c r="I19" s="66">
        <f t="shared" si="3"/>
        <v>51.5</v>
      </c>
      <c r="J19" s="75">
        <f t="shared" si="3"/>
        <v>302.89999999999998</v>
      </c>
    </row>
    <row r="21" spans="1:10" x14ac:dyDescent="0.25">
      <c r="A21" s="30"/>
      <c r="B21" s="30"/>
      <c r="C21" s="30"/>
    </row>
    <row r="23" spans="1:10" x14ac:dyDescent="0.25">
      <c r="A23" s="60"/>
      <c r="C23" s="60"/>
    </row>
  </sheetData>
  <mergeCells count="5">
    <mergeCell ref="E2:F2"/>
    <mergeCell ref="A3:A4"/>
    <mergeCell ref="B3:B4"/>
    <mergeCell ref="C3:F3"/>
    <mergeCell ref="G3:J3"/>
  </mergeCells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6"/>
  <sheetViews>
    <sheetView workbookViewId="0">
      <selection activeCell="A3" sqref="A3:J6"/>
    </sheetView>
  </sheetViews>
  <sheetFormatPr defaultRowHeight="15" x14ac:dyDescent="0.25"/>
  <sheetData>
    <row r="3" spans="1:10" ht="60" x14ac:dyDescent="0.25">
      <c r="A3" s="64" t="s">
        <v>81</v>
      </c>
      <c r="B3" s="113"/>
      <c r="C3" s="176"/>
      <c r="D3" s="176"/>
      <c r="E3" s="12">
        <f>E4+E5+E6</f>
        <v>11.399999999999999</v>
      </c>
      <c r="F3" s="11">
        <v>200</v>
      </c>
      <c r="G3" s="11">
        <v>2.8</v>
      </c>
      <c r="H3" s="11">
        <v>2.5</v>
      </c>
      <c r="I3" s="11">
        <v>15.1</v>
      </c>
      <c r="J3" s="13">
        <v>94.1</v>
      </c>
    </row>
    <row r="4" spans="1:10" ht="30" x14ac:dyDescent="0.25">
      <c r="A4" s="137" t="s">
        <v>27</v>
      </c>
      <c r="B4" s="113">
        <v>680</v>
      </c>
      <c r="C4" s="162">
        <v>2</v>
      </c>
      <c r="D4" s="162">
        <v>2</v>
      </c>
      <c r="E4" s="47">
        <f>B4*C4/1000</f>
        <v>1.36</v>
      </c>
      <c r="F4" s="36"/>
      <c r="G4" s="36"/>
      <c r="H4" s="36"/>
      <c r="I4" s="36"/>
      <c r="J4" s="53"/>
    </row>
    <row r="5" spans="1:10" ht="45" x14ac:dyDescent="0.25">
      <c r="A5" s="137" t="s">
        <v>30</v>
      </c>
      <c r="B5" s="113">
        <v>91</v>
      </c>
      <c r="C5" s="162">
        <v>100</v>
      </c>
      <c r="D5" s="162">
        <v>100</v>
      </c>
      <c r="E5" s="47">
        <f>B5*C5/1000</f>
        <v>9.1</v>
      </c>
      <c r="F5" s="36"/>
      <c r="G5" s="36"/>
      <c r="H5" s="36"/>
      <c r="I5" s="36"/>
      <c r="J5" s="53"/>
    </row>
    <row r="6" spans="1:10" x14ac:dyDescent="0.25">
      <c r="A6" s="175" t="s">
        <v>16</v>
      </c>
      <c r="B6" s="113">
        <v>94</v>
      </c>
      <c r="C6" s="162">
        <v>10</v>
      </c>
      <c r="D6" s="162">
        <v>10</v>
      </c>
      <c r="E6" s="47">
        <f t="shared" ref="E6" si="0">B6*C6/1000</f>
        <v>0.94</v>
      </c>
      <c r="F6" s="36"/>
      <c r="G6" s="36"/>
      <c r="H6" s="36"/>
      <c r="I6" s="36"/>
      <c r="J6" s="5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9" sqref="B9"/>
    </sheetView>
  </sheetViews>
  <sheetFormatPr defaultRowHeight="15" x14ac:dyDescent="0.25"/>
  <cols>
    <col min="1" max="1" width="21.140625" customWidth="1"/>
    <col min="2" max="2" width="5.7109375" customWidth="1"/>
    <col min="3" max="3" width="6.7109375" customWidth="1"/>
    <col min="4" max="4" width="6.28515625" customWidth="1"/>
    <col min="5" max="5" width="7.5703125" customWidth="1"/>
    <col min="6" max="6" width="7.42578125" customWidth="1"/>
    <col min="7" max="7" width="5.7109375" customWidth="1"/>
    <col min="8" max="8" width="6.140625" customWidth="1"/>
    <col min="9" max="9" width="9.28515625" customWidth="1"/>
    <col min="10" max="10" width="6.7109375" customWidth="1"/>
  </cols>
  <sheetData>
    <row r="1" spans="1:10" ht="19.899999999999999" customHeight="1" thickBot="1" x14ac:dyDescent="0.3">
      <c r="A1" s="35"/>
      <c r="B1" s="31"/>
      <c r="C1" s="31"/>
      <c r="D1" s="31"/>
      <c r="E1" s="31"/>
      <c r="F1" s="31"/>
      <c r="G1" s="31"/>
      <c r="H1" s="31"/>
      <c r="I1" s="31"/>
      <c r="J1" s="77"/>
    </row>
    <row r="2" spans="1:10" ht="14.45" customHeight="1" x14ac:dyDescent="0.25">
      <c r="A2" s="196" t="s">
        <v>0</v>
      </c>
      <c r="B2" s="198" t="s">
        <v>1</v>
      </c>
      <c r="C2" s="200"/>
      <c r="D2" s="201"/>
      <c r="E2" s="201"/>
      <c r="F2" s="202"/>
      <c r="G2" s="200" t="s">
        <v>2</v>
      </c>
      <c r="H2" s="201"/>
      <c r="I2" s="201"/>
      <c r="J2" s="203"/>
    </row>
    <row r="3" spans="1:10" ht="26.25" thickBot="1" x14ac:dyDescent="0.3">
      <c r="A3" s="197"/>
      <c r="B3" s="199"/>
      <c r="C3" s="118" t="s">
        <v>3</v>
      </c>
      <c r="D3" s="118" t="s">
        <v>4</v>
      </c>
      <c r="E3" s="118" t="s">
        <v>5</v>
      </c>
      <c r="F3" s="118" t="s">
        <v>6</v>
      </c>
      <c r="G3" s="118" t="s">
        <v>7</v>
      </c>
      <c r="H3" s="118" t="s">
        <v>8</v>
      </c>
      <c r="I3" s="118" t="s">
        <v>9</v>
      </c>
      <c r="J3" s="119" t="s">
        <v>10</v>
      </c>
    </row>
    <row r="4" spans="1:10" x14ac:dyDescent="0.25">
      <c r="A4" s="193" t="s">
        <v>37</v>
      </c>
      <c r="B4" s="194"/>
      <c r="C4" s="194"/>
      <c r="D4" s="194"/>
      <c r="E4" s="194"/>
      <c r="F4" s="194"/>
      <c r="G4" s="194"/>
      <c r="H4" s="194"/>
      <c r="I4" s="194"/>
      <c r="J4" s="195"/>
    </row>
    <row r="5" spans="1:10" ht="54" customHeight="1" x14ac:dyDescent="0.25">
      <c r="A5" s="48" t="s">
        <v>55</v>
      </c>
      <c r="B5" s="41"/>
      <c r="C5" s="11"/>
      <c r="D5" s="11"/>
      <c r="E5" s="12">
        <f>E6+E7+E8+E9+E10+E11+E12+E13+E14+E15</f>
        <v>24.238000000000003</v>
      </c>
      <c r="F5" s="11">
        <v>250</v>
      </c>
      <c r="G5" s="11">
        <v>4.3</v>
      </c>
      <c r="H5" s="11">
        <v>5.7</v>
      </c>
      <c r="I5" s="11">
        <v>16.7</v>
      </c>
      <c r="J5" s="13">
        <v>135</v>
      </c>
    </row>
    <row r="6" spans="1:10" x14ac:dyDescent="0.25">
      <c r="A6" s="1" t="s">
        <v>26</v>
      </c>
      <c r="B6" s="41">
        <v>30</v>
      </c>
      <c r="C6" s="2">
        <v>25</v>
      </c>
      <c r="D6" s="2">
        <v>20</v>
      </c>
      <c r="E6" s="4">
        <f t="shared" ref="E6:E15" si="0">B6*C6/1000</f>
        <v>0.75</v>
      </c>
      <c r="F6" s="2"/>
      <c r="G6" s="2"/>
      <c r="H6" s="2"/>
      <c r="I6" s="2"/>
      <c r="J6" s="3"/>
    </row>
    <row r="7" spans="1:10" x14ac:dyDescent="0.25">
      <c r="A7" s="1" t="s">
        <v>54</v>
      </c>
      <c r="B7" s="41">
        <v>784</v>
      </c>
      <c r="C7" s="2">
        <v>16</v>
      </c>
      <c r="D7" s="2">
        <v>16</v>
      </c>
      <c r="E7" s="4">
        <f>C7*B7/1000</f>
        <v>12.544</v>
      </c>
      <c r="F7" s="2"/>
      <c r="G7" s="2"/>
      <c r="H7" s="2"/>
      <c r="I7" s="2"/>
      <c r="J7" s="3"/>
    </row>
    <row r="8" spans="1:10" x14ac:dyDescent="0.25">
      <c r="A8" s="1" t="s">
        <v>11</v>
      </c>
      <c r="B8" s="41">
        <v>34</v>
      </c>
      <c r="C8" s="2">
        <v>31</v>
      </c>
      <c r="D8" s="2">
        <v>20</v>
      </c>
      <c r="E8" s="4">
        <f t="shared" si="0"/>
        <v>1.054</v>
      </c>
      <c r="F8" s="2"/>
      <c r="G8" s="2"/>
      <c r="H8" s="2"/>
      <c r="I8" s="2"/>
      <c r="J8" s="3"/>
    </row>
    <row r="9" spans="1:10" x14ac:dyDescent="0.25">
      <c r="A9" s="1" t="s">
        <v>12</v>
      </c>
      <c r="B9" s="41">
        <v>34</v>
      </c>
      <c r="C9" s="2">
        <v>17</v>
      </c>
      <c r="D9" s="2">
        <v>13</v>
      </c>
      <c r="E9" s="4">
        <f t="shared" si="0"/>
        <v>0.57799999999999996</v>
      </c>
      <c r="F9" s="2"/>
      <c r="G9" s="2"/>
      <c r="H9" s="2"/>
      <c r="I9" s="2"/>
      <c r="J9" s="3"/>
    </row>
    <row r="10" spans="1:10" x14ac:dyDescent="0.25">
      <c r="A10" s="1" t="s">
        <v>13</v>
      </c>
      <c r="B10" s="41">
        <v>30</v>
      </c>
      <c r="C10" s="2">
        <v>53</v>
      </c>
      <c r="D10" s="2">
        <v>40</v>
      </c>
      <c r="E10" s="4">
        <f t="shared" si="0"/>
        <v>1.59</v>
      </c>
      <c r="F10" s="2"/>
      <c r="G10" s="2"/>
      <c r="H10" s="2"/>
      <c r="I10" s="2"/>
      <c r="J10" s="3"/>
    </row>
    <row r="11" spans="1:10" x14ac:dyDescent="0.25">
      <c r="A11" s="1" t="s">
        <v>25</v>
      </c>
      <c r="B11" s="41">
        <v>41</v>
      </c>
      <c r="C11" s="2">
        <v>12</v>
      </c>
      <c r="D11" s="2">
        <v>10</v>
      </c>
      <c r="E11" s="4">
        <f t="shared" si="0"/>
        <v>0.49199999999999999</v>
      </c>
      <c r="F11" s="2"/>
      <c r="G11" s="2"/>
      <c r="H11" s="2"/>
      <c r="I11" s="2"/>
      <c r="J11" s="3"/>
    </row>
    <row r="12" spans="1:10" x14ac:dyDescent="0.25">
      <c r="A12" s="1" t="s">
        <v>14</v>
      </c>
      <c r="B12" s="41">
        <v>1005</v>
      </c>
      <c r="C12" s="2">
        <v>4</v>
      </c>
      <c r="D12" s="2">
        <v>4</v>
      </c>
      <c r="E12" s="4">
        <f t="shared" si="0"/>
        <v>4.0199999999999996</v>
      </c>
      <c r="F12" s="2"/>
      <c r="G12" s="2"/>
      <c r="H12" s="2"/>
      <c r="I12" s="2"/>
      <c r="J12" s="3"/>
    </row>
    <row r="13" spans="1:10" x14ac:dyDescent="0.25">
      <c r="A13" s="1" t="s">
        <v>15</v>
      </c>
      <c r="B13" s="41">
        <v>311</v>
      </c>
      <c r="C13" s="2">
        <v>5</v>
      </c>
      <c r="D13" s="2">
        <v>5</v>
      </c>
      <c r="E13" s="4">
        <f t="shared" si="0"/>
        <v>1.5549999999999999</v>
      </c>
      <c r="F13" s="2"/>
      <c r="G13" s="2"/>
      <c r="H13" s="2"/>
      <c r="I13" s="2"/>
      <c r="J13" s="3"/>
    </row>
    <row r="14" spans="1:10" x14ac:dyDescent="0.25">
      <c r="A14" s="1" t="s">
        <v>16</v>
      </c>
      <c r="B14" s="41">
        <v>94</v>
      </c>
      <c r="C14" s="2">
        <v>0.5</v>
      </c>
      <c r="D14" s="2">
        <v>0.5</v>
      </c>
      <c r="E14" s="4">
        <f t="shared" si="0"/>
        <v>4.7E-2</v>
      </c>
      <c r="F14" s="2"/>
      <c r="G14" s="2"/>
      <c r="H14" s="2"/>
      <c r="I14" s="2"/>
      <c r="J14" s="3"/>
    </row>
    <row r="15" spans="1:10" x14ac:dyDescent="0.25">
      <c r="A15" s="1" t="s">
        <v>17</v>
      </c>
      <c r="B15" s="41">
        <v>268</v>
      </c>
      <c r="C15" s="2">
        <v>6</v>
      </c>
      <c r="D15" s="2">
        <v>6</v>
      </c>
      <c r="E15" s="4">
        <f t="shared" si="0"/>
        <v>1.6080000000000001</v>
      </c>
      <c r="F15" s="2"/>
      <c r="G15" s="2"/>
      <c r="H15" s="2"/>
      <c r="I15" s="2"/>
      <c r="J15" s="3"/>
    </row>
    <row r="16" spans="1:10" x14ac:dyDescent="0.25">
      <c r="A16" s="1"/>
      <c r="B16" s="41"/>
      <c r="C16" s="2"/>
      <c r="D16" s="2"/>
      <c r="E16" s="4"/>
      <c r="F16" s="2"/>
      <c r="G16" s="2"/>
      <c r="H16" s="2"/>
      <c r="I16" s="2"/>
      <c r="J16" s="3"/>
    </row>
    <row r="17" spans="1:10" ht="30" x14ac:dyDescent="0.25">
      <c r="A17" s="64" t="s">
        <v>75</v>
      </c>
      <c r="B17" s="113"/>
      <c r="C17" s="11"/>
      <c r="D17" s="11"/>
      <c r="E17" s="103">
        <f>E18+E19+E20</f>
        <v>12.532</v>
      </c>
      <c r="F17" s="104">
        <v>200</v>
      </c>
      <c r="G17" s="104">
        <v>2.2999999999999998</v>
      </c>
      <c r="H17" s="104">
        <v>2.5</v>
      </c>
      <c r="I17" s="104">
        <v>14.8</v>
      </c>
      <c r="J17" s="154">
        <v>90.9</v>
      </c>
    </row>
    <row r="18" spans="1:10" x14ac:dyDescent="0.25">
      <c r="A18" s="137" t="s">
        <v>76</v>
      </c>
      <c r="B18" s="113">
        <v>623</v>
      </c>
      <c r="C18" s="107">
        <v>4</v>
      </c>
      <c r="D18" s="107">
        <v>4</v>
      </c>
      <c r="E18" s="47">
        <f t="shared" ref="E18:E19" si="1">B18*C18/1000</f>
        <v>2.492</v>
      </c>
      <c r="F18" s="36"/>
      <c r="G18" s="36"/>
      <c r="H18" s="36"/>
      <c r="I18" s="36"/>
      <c r="J18" s="53"/>
    </row>
    <row r="19" spans="1:10" x14ac:dyDescent="0.25">
      <c r="A19" s="137" t="s">
        <v>16</v>
      </c>
      <c r="B19" s="113">
        <v>94</v>
      </c>
      <c r="C19" s="107">
        <v>10</v>
      </c>
      <c r="D19" s="107">
        <v>10</v>
      </c>
      <c r="E19" s="47">
        <f t="shared" si="1"/>
        <v>0.94</v>
      </c>
      <c r="F19" s="36"/>
      <c r="G19" s="36"/>
      <c r="H19" s="36"/>
      <c r="I19" s="36"/>
      <c r="J19" s="53"/>
    </row>
    <row r="20" spans="1:10" x14ac:dyDescent="0.25">
      <c r="A20" s="137" t="s">
        <v>21</v>
      </c>
      <c r="B20" s="113">
        <v>91</v>
      </c>
      <c r="C20" s="107">
        <v>100</v>
      </c>
      <c r="D20" s="107">
        <v>100</v>
      </c>
      <c r="E20" s="47">
        <f>B20*C20/1000</f>
        <v>9.1</v>
      </c>
      <c r="F20" s="36"/>
      <c r="G20" s="36"/>
      <c r="H20" s="36"/>
      <c r="I20" s="36"/>
      <c r="J20" s="53"/>
    </row>
    <row r="21" spans="1:10" ht="14.45" customHeight="1" thickBot="1" x14ac:dyDescent="0.3">
      <c r="A21" s="37" t="s">
        <v>19</v>
      </c>
      <c r="B21" s="83">
        <v>72</v>
      </c>
      <c r="C21" s="38"/>
      <c r="D21" s="38"/>
      <c r="E21" s="91">
        <f>F21*B21/1000</f>
        <v>5.4</v>
      </c>
      <c r="F21" s="38">
        <v>75</v>
      </c>
      <c r="G21" s="38"/>
      <c r="H21" s="38"/>
      <c r="I21" s="38"/>
      <c r="J21" s="39"/>
    </row>
    <row r="22" spans="1:10" ht="15.75" thickBot="1" x14ac:dyDescent="0.3">
      <c r="A22" s="14" t="s">
        <v>18</v>
      </c>
      <c r="B22" s="89"/>
      <c r="C22" s="16"/>
      <c r="D22" s="16"/>
      <c r="E22" s="16">
        <f>E5+E17+E21</f>
        <v>42.17</v>
      </c>
      <c r="F22" s="33">
        <f t="shared" ref="F22:J22" si="2">F5+F17+F21</f>
        <v>525</v>
      </c>
      <c r="G22" s="63">
        <f t="shared" si="2"/>
        <v>6.6</v>
      </c>
      <c r="H22" s="63">
        <f t="shared" si="2"/>
        <v>8.1999999999999993</v>
      </c>
      <c r="I22" s="63">
        <f t="shared" si="2"/>
        <v>31.5</v>
      </c>
      <c r="J22" s="70">
        <f t="shared" si="2"/>
        <v>225.9</v>
      </c>
    </row>
    <row r="23" spans="1:10" ht="15.75" thickBot="1" x14ac:dyDescent="0.3">
      <c r="A23" s="67"/>
      <c r="B23" s="68"/>
      <c r="C23" s="68"/>
      <c r="D23" s="68"/>
      <c r="E23" s="68"/>
      <c r="F23" s="68"/>
      <c r="G23" s="68"/>
      <c r="H23" s="68"/>
      <c r="I23" s="68"/>
      <c r="J23" s="69"/>
    </row>
  </sheetData>
  <mergeCells count="5">
    <mergeCell ref="A4:J4"/>
    <mergeCell ref="A2:A3"/>
    <mergeCell ref="B2:B3"/>
    <mergeCell ref="C2:F2"/>
    <mergeCell ref="G2:J2"/>
  </mergeCells>
  <pageMargins left="0.11811023622047245" right="0.11811023622047245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A2" zoomScale="115" zoomScaleNormal="115" workbookViewId="0">
      <selection activeCell="G10" sqref="G10:J10"/>
    </sheetView>
  </sheetViews>
  <sheetFormatPr defaultRowHeight="15" x14ac:dyDescent="0.25"/>
  <cols>
    <col min="1" max="1" width="20" customWidth="1"/>
    <col min="2" max="2" width="5.7109375" bestFit="1" customWidth="1"/>
    <col min="3" max="3" width="6" customWidth="1"/>
    <col min="4" max="4" width="5.7109375" customWidth="1"/>
    <col min="5" max="5" width="7.5703125" bestFit="1" customWidth="1"/>
    <col min="6" max="6" width="7" customWidth="1"/>
    <col min="7" max="7" width="6.28515625" customWidth="1"/>
    <col min="8" max="8" width="6" customWidth="1"/>
    <col min="9" max="9" width="8.7109375" customWidth="1"/>
    <col min="10" max="10" width="6.5703125" bestFit="1" customWidth="1"/>
  </cols>
  <sheetData>
    <row r="1" spans="1:10" ht="15.75" thickBot="1" x14ac:dyDescent="0.3"/>
    <row r="2" spans="1:10" x14ac:dyDescent="0.25">
      <c r="A2" s="120" t="s">
        <v>43</v>
      </c>
      <c r="B2" s="121"/>
      <c r="C2" s="121"/>
      <c r="D2" s="121"/>
      <c r="E2" s="230"/>
      <c r="F2" s="230"/>
      <c r="G2" s="121"/>
      <c r="H2" s="121"/>
      <c r="I2" s="121"/>
      <c r="J2" s="122"/>
    </row>
    <row r="3" spans="1:10" ht="14.45" customHeight="1" x14ac:dyDescent="0.25">
      <c r="A3" s="231" t="s">
        <v>0</v>
      </c>
      <c r="B3" s="211" t="s">
        <v>1</v>
      </c>
      <c r="C3" s="214"/>
      <c r="D3" s="218"/>
      <c r="E3" s="218"/>
      <c r="F3" s="221"/>
      <c r="G3" s="214" t="s">
        <v>2</v>
      </c>
      <c r="H3" s="218"/>
      <c r="I3" s="218"/>
      <c r="J3" s="219"/>
    </row>
    <row r="4" spans="1:10" ht="25.5" x14ac:dyDescent="0.25">
      <c r="A4" s="208"/>
      <c r="B4" s="211"/>
      <c r="C4" s="123" t="s">
        <v>3</v>
      </c>
      <c r="D4" s="123" t="s">
        <v>4</v>
      </c>
      <c r="E4" s="124" t="s">
        <v>5</v>
      </c>
      <c r="F4" s="123" t="s">
        <v>6</v>
      </c>
      <c r="G4" s="123" t="s">
        <v>7</v>
      </c>
      <c r="H4" s="123" t="s">
        <v>8</v>
      </c>
      <c r="I4" s="123" t="s">
        <v>9</v>
      </c>
      <c r="J4" s="125" t="s">
        <v>10</v>
      </c>
    </row>
    <row r="5" spans="1:10" ht="45" x14ac:dyDescent="0.25">
      <c r="A5" s="10" t="s">
        <v>42</v>
      </c>
      <c r="B5" s="41"/>
      <c r="C5" s="12"/>
      <c r="D5" s="12"/>
      <c r="E5" s="12">
        <f>E6+E7+E8+E9</f>
        <v>23.957000000000001</v>
      </c>
      <c r="F5" s="11">
        <v>200</v>
      </c>
      <c r="G5" s="52">
        <v>5.0999999999999996</v>
      </c>
      <c r="H5" s="52">
        <v>7.1</v>
      </c>
      <c r="I5" s="52">
        <v>28</v>
      </c>
      <c r="J5" s="74">
        <v>196.3</v>
      </c>
    </row>
    <row r="6" spans="1:10" x14ac:dyDescent="0.25">
      <c r="A6" s="19" t="s">
        <v>31</v>
      </c>
      <c r="B6" s="41">
        <v>68</v>
      </c>
      <c r="C6" s="21">
        <v>20</v>
      </c>
      <c r="D6" s="21">
        <v>20</v>
      </c>
      <c r="E6" s="22">
        <f>B6*C6/1000</f>
        <v>1.36</v>
      </c>
      <c r="F6" s="5"/>
      <c r="G6" s="65"/>
      <c r="H6" s="65"/>
      <c r="I6" s="65"/>
      <c r="J6" s="76"/>
    </row>
    <row r="7" spans="1:10" x14ac:dyDescent="0.25">
      <c r="A7" s="19" t="s">
        <v>21</v>
      </c>
      <c r="B7" s="41">
        <v>91</v>
      </c>
      <c r="C7" s="21">
        <v>190</v>
      </c>
      <c r="D7" s="21">
        <v>190</v>
      </c>
      <c r="E7" s="22">
        <f>B7*C7/1000</f>
        <v>17.29</v>
      </c>
      <c r="F7" s="5"/>
      <c r="G7" s="65"/>
      <c r="H7" s="65"/>
      <c r="I7" s="65"/>
      <c r="J7" s="76"/>
    </row>
    <row r="8" spans="1:10" x14ac:dyDescent="0.25">
      <c r="A8" s="19" t="s">
        <v>16</v>
      </c>
      <c r="B8" s="41">
        <v>94</v>
      </c>
      <c r="C8" s="21">
        <v>3</v>
      </c>
      <c r="D8" s="21">
        <v>3</v>
      </c>
      <c r="E8" s="22">
        <f>B8*C8/1000</f>
        <v>0.28199999999999997</v>
      </c>
      <c r="F8" s="5"/>
      <c r="G8" s="65"/>
      <c r="H8" s="65"/>
      <c r="I8" s="65"/>
      <c r="J8" s="76"/>
    </row>
    <row r="9" spans="1:10" x14ac:dyDescent="0.25">
      <c r="A9" s="19" t="s">
        <v>24</v>
      </c>
      <c r="B9" s="41">
        <v>1005</v>
      </c>
      <c r="C9" s="21">
        <v>5</v>
      </c>
      <c r="D9" s="21">
        <v>5</v>
      </c>
      <c r="E9" s="22">
        <f>B9*C9/1000</f>
        <v>5.0250000000000004</v>
      </c>
      <c r="F9" s="5"/>
      <c r="G9" s="65"/>
      <c r="H9" s="65"/>
      <c r="I9" s="65"/>
      <c r="J9" s="76"/>
    </row>
    <row r="10" spans="1:10" x14ac:dyDescent="0.25">
      <c r="A10" s="10" t="s">
        <v>23</v>
      </c>
      <c r="B10" s="41">
        <v>72</v>
      </c>
      <c r="C10" s="38"/>
      <c r="D10" s="38"/>
      <c r="E10" s="91">
        <f>F10*B10/1000</f>
        <v>5.4</v>
      </c>
      <c r="F10" s="38">
        <v>75</v>
      </c>
      <c r="G10" s="38"/>
      <c r="H10" s="38"/>
      <c r="I10" s="38"/>
      <c r="J10" s="39"/>
    </row>
    <row r="11" spans="1:10" ht="30" x14ac:dyDescent="0.25">
      <c r="A11" s="64" t="s">
        <v>77</v>
      </c>
      <c r="B11" s="113"/>
      <c r="C11" s="11">
        <v>200</v>
      </c>
      <c r="D11" s="11">
        <v>200</v>
      </c>
      <c r="E11" s="12">
        <f>E12+E13+E14</f>
        <v>15.370000000000001</v>
      </c>
      <c r="F11" s="11">
        <v>200</v>
      </c>
      <c r="G11" s="11">
        <v>3.4</v>
      </c>
      <c r="H11" s="11">
        <v>3.2</v>
      </c>
      <c r="I11" s="11">
        <v>21.2</v>
      </c>
      <c r="J11" s="13">
        <v>127.2</v>
      </c>
    </row>
    <row r="12" spans="1:10" x14ac:dyDescent="0.25">
      <c r="A12" s="175" t="s">
        <v>78</v>
      </c>
      <c r="B12" s="113">
        <v>426</v>
      </c>
      <c r="C12" s="107">
        <v>5</v>
      </c>
      <c r="D12" s="107">
        <v>5</v>
      </c>
      <c r="E12" s="47">
        <f>B12*C12/1000</f>
        <v>2.13</v>
      </c>
      <c r="F12" s="36"/>
      <c r="G12" s="36"/>
      <c r="H12" s="36"/>
      <c r="I12" s="36"/>
      <c r="J12" s="53"/>
    </row>
    <row r="13" spans="1:10" x14ac:dyDescent="0.25">
      <c r="A13" s="175" t="s">
        <v>16</v>
      </c>
      <c r="B13" s="113">
        <v>94</v>
      </c>
      <c r="C13" s="107">
        <v>15</v>
      </c>
      <c r="D13" s="107">
        <v>15</v>
      </c>
      <c r="E13" s="47">
        <f t="shared" ref="E13:E14" si="0">B13*C13/1000</f>
        <v>1.41</v>
      </c>
      <c r="F13" s="36"/>
      <c r="G13" s="36"/>
      <c r="H13" s="36"/>
      <c r="I13" s="36"/>
      <c r="J13" s="53"/>
    </row>
    <row r="14" spans="1:10" x14ac:dyDescent="0.25">
      <c r="A14" s="137" t="s">
        <v>30</v>
      </c>
      <c r="B14" s="113">
        <v>91</v>
      </c>
      <c r="C14" s="107">
        <v>130</v>
      </c>
      <c r="D14" s="107">
        <v>130</v>
      </c>
      <c r="E14" s="47">
        <f t="shared" si="0"/>
        <v>11.83</v>
      </c>
      <c r="F14" s="36"/>
      <c r="G14" s="36"/>
      <c r="H14" s="36"/>
      <c r="I14" s="36"/>
      <c r="J14" s="53"/>
    </row>
    <row r="15" spans="1:10" ht="15.75" thickBot="1" x14ac:dyDescent="0.3">
      <c r="A15" s="158"/>
      <c r="B15" s="172"/>
      <c r="C15" s="159"/>
      <c r="D15" s="159"/>
      <c r="E15" s="160"/>
      <c r="F15" s="159"/>
      <c r="G15" s="173"/>
      <c r="H15" s="173"/>
      <c r="I15" s="173"/>
      <c r="J15" s="174"/>
    </row>
    <row r="16" spans="1:10" ht="15.75" thickBot="1" x14ac:dyDescent="0.3">
      <c r="A16" s="14" t="s">
        <v>18</v>
      </c>
      <c r="B16" s="82"/>
      <c r="C16" s="16"/>
      <c r="D16" s="16"/>
      <c r="E16" s="16">
        <f>E5+E10+E11</f>
        <v>44.727000000000004</v>
      </c>
      <c r="F16" s="33">
        <f>F5+F10+F11</f>
        <v>475</v>
      </c>
      <c r="G16" s="63">
        <f t="shared" ref="G16:J16" si="1">G5+G10+G11</f>
        <v>8.5</v>
      </c>
      <c r="H16" s="63">
        <f t="shared" si="1"/>
        <v>10.3</v>
      </c>
      <c r="I16" s="63">
        <f t="shared" si="1"/>
        <v>49.2</v>
      </c>
      <c r="J16" s="70">
        <f t="shared" si="1"/>
        <v>323.5</v>
      </c>
    </row>
  </sheetData>
  <mergeCells count="5">
    <mergeCell ref="G3:J3"/>
    <mergeCell ref="E2:F2"/>
    <mergeCell ref="A3:A4"/>
    <mergeCell ref="B3:B4"/>
    <mergeCell ref="C3:F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K29" sqref="K29:L29"/>
    </sheetView>
  </sheetViews>
  <sheetFormatPr defaultRowHeight="15" x14ac:dyDescent="0.25"/>
  <cols>
    <col min="1" max="1" width="21.140625" customWidth="1"/>
    <col min="2" max="2" width="5.85546875" customWidth="1"/>
    <col min="3" max="3" width="6.7109375" customWidth="1"/>
    <col min="4" max="4" width="5.5703125" customWidth="1"/>
    <col min="5" max="5" width="6.85546875" customWidth="1"/>
    <col min="6" max="6" width="7.42578125" customWidth="1"/>
    <col min="7" max="7" width="5.7109375" customWidth="1"/>
    <col min="8" max="8" width="6.5703125" customWidth="1"/>
    <col min="9" max="9" width="8.7109375" customWidth="1"/>
    <col min="10" max="10" width="6.5703125" customWidth="1"/>
  </cols>
  <sheetData>
    <row r="1" spans="1:10" ht="15.75" thickBot="1" x14ac:dyDescent="0.3"/>
    <row r="2" spans="1:10" ht="19.5" thickBot="1" x14ac:dyDescent="0.35">
      <c r="A2" s="6" t="s">
        <v>39</v>
      </c>
      <c r="B2" s="7"/>
      <c r="C2" s="27"/>
      <c r="D2" s="28"/>
      <c r="E2" s="213"/>
      <c r="F2" s="213"/>
      <c r="G2" s="27"/>
      <c r="H2" s="27"/>
      <c r="I2" s="27"/>
      <c r="J2" s="29"/>
    </row>
    <row r="3" spans="1:10" ht="15" customHeight="1" thickBot="1" x14ac:dyDescent="0.3">
      <c r="A3" s="209" t="s">
        <v>0</v>
      </c>
      <c r="B3" s="214" t="s">
        <v>1</v>
      </c>
      <c r="C3" s="215"/>
      <c r="D3" s="216"/>
      <c r="E3" s="216"/>
      <c r="F3" s="217"/>
      <c r="G3" s="215" t="s">
        <v>2</v>
      </c>
      <c r="H3" s="216"/>
      <c r="I3" s="216"/>
      <c r="J3" s="217"/>
    </row>
    <row r="4" spans="1:10" ht="25.5" x14ac:dyDescent="0.25">
      <c r="A4" s="209"/>
      <c r="B4" s="211"/>
      <c r="C4" s="126" t="s">
        <v>3</v>
      </c>
      <c r="D4" s="126" t="s">
        <v>4</v>
      </c>
      <c r="E4" s="127" t="s">
        <v>5</v>
      </c>
      <c r="F4" s="126" t="s">
        <v>6</v>
      </c>
      <c r="G4" s="126" t="s">
        <v>7</v>
      </c>
      <c r="H4" s="126" t="s">
        <v>8</v>
      </c>
      <c r="I4" s="128" t="s">
        <v>9</v>
      </c>
      <c r="J4" s="129" t="s">
        <v>10</v>
      </c>
    </row>
    <row r="5" spans="1:10" ht="60" x14ac:dyDescent="0.25">
      <c r="A5" s="10" t="s">
        <v>87</v>
      </c>
      <c r="B5" s="41"/>
      <c r="C5" s="12"/>
      <c r="D5" s="12"/>
      <c r="E5" s="12">
        <f>E6+E7+E8</f>
        <v>20</v>
      </c>
      <c r="F5" s="11">
        <v>230</v>
      </c>
      <c r="G5" s="11">
        <v>3.8</v>
      </c>
      <c r="H5" s="11">
        <v>3.4</v>
      </c>
      <c r="I5" s="11">
        <v>41.1</v>
      </c>
      <c r="J5" s="13">
        <v>210.2</v>
      </c>
    </row>
    <row r="6" spans="1:10" ht="16.149999999999999" customHeight="1" x14ac:dyDescent="0.25">
      <c r="A6" s="19" t="s">
        <v>32</v>
      </c>
      <c r="B6" s="41">
        <v>93</v>
      </c>
      <c r="C6" s="21">
        <v>64</v>
      </c>
      <c r="D6" s="21">
        <v>64</v>
      </c>
      <c r="E6" s="22">
        <f>B6*C6/1000</f>
        <v>5.952</v>
      </c>
      <c r="F6" s="5"/>
      <c r="G6" s="5"/>
      <c r="H6" s="5"/>
      <c r="I6" s="5"/>
      <c r="J6" s="18"/>
    </row>
    <row r="7" spans="1:10" x14ac:dyDescent="0.25">
      <c r="A7" s="19" t="s">
        <v>24</v>
      </c>
      <c r="B7" s="41">
        <v>1005</v>
      </c>
      <c r="C7" s="49">
        <v>4</v>
      </c>
      <c r="D7" s="49">
        <v>4</v>
      </c>
      <c r="E7" s="22">
        <f>B7*C7/1000</f>
        <v>4.0199999999999996</v>
      </c>
      <c r="F7" s="5"/>
      <c r="G7" s="5"/>
      <c r="H7" s="5"/>
      <c r="I7" s="5"/>
      <c r="J7" s="18"/>
    </row>
    <row r="8" spans="1:10" x14ac:dyDescent="0.25">
      <c r="A8" s="19" t="s">
        <v>86</v>
      </c>
      <c r="B8" s="41">
        <v>109</v>
      </c>
      <c r="C8" s="189">
        <v>92</v>
      </c>
      <c r="D8" s="189">
        <v>55</v>
      </c>
      <c r="E8" s="190">
        <f>B8*C8/1000</f>
        <v>10.028</v>
      </c>
      <c r="F8" s="191"/>
      <c r="G8" s="191"/>
      <c r="H8" s="191"/>
      <c r="I8" s="191"/>
      <c r="J8" s="192"/>
    </row>
    <row r="9" spans="1:10" x14ac:dyDescent="0.25">
      <c r="A9" s="10" t="s">
        <v>33</v>
      </c>
      <c r="B9" s="41">
        <v>72</v>
      </c>
      <c r="C9" s="38"/>
      <c r="D9" s="38"/>
      <c r="E9" s="91">
        <f>F9*B9/1000</f>
        <v>5.4</v>
      </c>
      <c r="F9" s="38">
        <v>75</v>
      </c>
      <c r="G9" s="38"/>
      <c r="H9" s="38"/>
      <c r="I9" s="38"/>
      <c r="J9" s="39"/>
    </row>
    <row r="10" spans="1:10" ht="30" x14ac:dyDescent="0.25">
      <c r="A10" s="64" t="s">
        <v>79</v>
      </c>
      <c r="B10" s="113"/>
      <c r="C10" s="176"/>
      <c r="D10" s="176"/>
      <c r="E10" s="103">
        <f>E11+E12+E13</f>
        <v>8.39</v>
      </c>
      <c r="F10" s="104">
        <v>200</v>
      </c>
      <c r="G10" s="104">
        <v>0.7</v>
      </c>
      <c r="H10" s="104">
        <v>0.1</v>
      </c>
      <c r="I10" s="104">
        <v>19.8</v>
      </c>
      <c r="J10" s="154">
        <v>82.9</v>
      </c>
    </row>
    <row r="11" spans="1:10" x14ac:dyDescent="0.25">
      <c r="A11" s="142" t="s">
        <v>27</v>
      </c>
      <c r="B11" s="113">
        <v>680</v>
      </c>
      <c r="C11" s="2">
        <v>2</v>
      </c>
      <c r="D11" s="2">
        <v>2</v>
      </c>
      <c r="E11" s="4">
        <f t="shared" ref="E11:E13" si="0">B11*C11/1000</f>
        <v>1.36</v>
      </c>
      <c r="F11" s="145"/>
      <c r="G11" s="145"/>
      <c r="H11" s="145"/>
      <c r="I11" s="145"/>
      <c r="J11" s="177"/>
    </row>
    <row r="12" spans="1:10" x14ac:dyDescent="0.25">
      <c r="A12" s="142" t="s">
        <v>80</v>
      </c>
      <c r="B12" s="113">
        <v>406</v>
      </c>
      <c r="C12" s="2">
        <v>15</v>
      </c>
      <c r="D12" s="2">
        <v>15</v>
      </c>
      <c r="E12" s="4">
        <f t="shared" si="0"/>
        <v>6.09</v>
      </c>
      <c r="F12" s="145"/>
      <c r="G12" s="145"/>
      <c r="H12" s="145"/>
      <c r="I12" s="145"/>
      <c r="J12" s="177"/>
    </row>
    <row r="13" spans="1:10" x14ac:dyDescent="0.25">
      <c r="A13" s="142" t="s">
        <v>16</v>
      </c>
      <c r="B13" s="113">
        <v>94</v>
      </c>
      <c r="C13" s="2">
        <v>10</v>
      </c>
      <c r="D13" s="2">
        <v>10</v>
      </c>
      <c r="E13" s="4">
        <f t="shared" si="0"/>
        <v>0.94</v>
      </c>
      <c r="F13" s="145"/>
      <c r="G13" s="145"/>
      <c r="H13" s="145"/>
      <c r="I13" s="145"/>
      <c r="J13" s="177"/>
    </row>
    <row r="14" spans="1:10" ht="15.75" thickBot="1" x14ac:dyDescent="0.3">
      <c r="A14" s="1" t="s">
        <v>16</v>
      </c>
      <c r="B14" s="41">
        <v>94</v>
      </c>
      <c r="C14" s="2">
        <v>15</v>
      </c>
      <c r="D14" s="2">
        <v>15</v>
      </c>
      <c r="E14" s="4">
        <f>B14*C14/1000</f>
        <v>1.41</v>
      </c>
      <c r="F14" s="2"/>
      <c r="G14" s="2"/>
      <c r="H14" s="2"/>
      <c r="I14" s="2"/>
      <c r="J14" s="3"/>
    </row>
    <row r="15" spans="1:10" ht="15.75" thickBot="1" x14ac:dyDescent="0.3">
      <c r="A15" s="84" t="s">
        <v>18</v>
      </c>
      <c r="B15" s="85"/>
      <c r="C15" s="86"/>
      <c r="D15" s="86"/>
      <c r="E15" s="86">
        <f>E5+E9+E10</f>
        <v>33.79</v>
      </c>
      <c r="F15" s="87">
        <f>F5+F9+F10</f>
        <v>505</v>
      </c>
      <c r="G15" s="97">
        <f t="shared" ref="G15:J15" si="1">G5+G9+G10</f>
        <v>4.5</v>
      </c>
      <c r="H15" s="97">
        <f t="shared" si="1"/>
        <v>3.5</v>
      </c>
      <c r="I15" s="97">
        <f t="shared" si="1"/>
        <v>60.900000000000006</v>
      </c>
      <c r="J15" s="88">
        <f t="shared" si="1"/>
        <v>293.10000000000002</v>
      </c>
    </row>
  </sheetData>
  <mergeCells count="5">
    <mergeCell ref="E2:F2"/>
    <mergeCell ref="A3:A4"/>
    <mergeCell ref="B3:B4"/>
    <mergeCell ref="C3:F3"/>
    <mergeCell ref="G3:J3"/>
  </mergeCells>
  <pageMargins left="0.31496062992125984" right="0.11811023622047245" top="0.74803149606299213" bottom="0.74803149606299213" header="0.31496062992125984" footer="0.31496062992125984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G9" sqref="G9:J9"/>
    </sheetView>
  </sheetViews>
  <sheetFormatPr defaultRowHeight="15" x14ac:dyDescent="0.25"/>
  <cols>
    <col min="1" max="1" width="21" customWidth="1"/>
    <col min="2" max="2" width="6" customWidth="1"/>
    <col min="3" max="3" width="6.7109375" customWidth="1"/>
    <col min="4" max="4" width="6.28515625" customWidth="1"/>
    <col min="5" max="5" width="6.5703125" customWidth="1"/>
    <col min="6" max="6" width="7.7109375" customWidth="1"/>
    <col min="7" max="8" width="6.28515625" customWidth="1"/>
    <col min="9" max="9" width="8.7109375" customWidth="1"/>
    <col min="10" max="10" width="6.28515625" customWidth="1"/>
  </cols>
  <sheetData>
    <row r="1" spans="1:12" ht="15.75" thickBot="1" x14ac:dyDescent="0.3"/>
    <row r="2" spans="1:12" ht="19.5" thickBot="1" x14ac:dyDescent="0.35">
      <c r="A2" s="6" t="s">
        <v>40</v>
      </c>
      <c r="B2" s="7"/>
      <c r="C2" s="27"/>
      <c r="D2" s="28"/>
      <c r="E2" s="213"/>
      <c r="F2" s="213"/>
      <c r="G2" s="27"/>
      <c r="H2" s="27"/>
      <c r="I2" s="27"/>
      <c r="J2" s="29"/>
    </row>
    <row r="3" spans="1:12" ht="15" customHeight="1" thickBot="1" x14ac:dyDescent="0.3">
      <c r="A3" s="209" t="s">
        <v>0</v>
      </c>
      <c r="B3" s="214" t="s">
        <v>1</v>
      </c>
      <c r="C3" s="215"/>
      <c r="D3" s="216"/>
      <c r="E3" s="216"/>
      <c r="F3" s="217"/>
      <c r="G3" s="215" t="s">
        <v>2</v>
      </c>
      <c r="H3" s="216"/>
      <c r="I3" s="216"/>
      <c r="J3" s="217"/>
    </row>
    <row r="4" spans="1:12" ht="25.5" x14ac:dyDescent="0.25">
      <c r="A4" s="209"/>
      <c r="B4" s="211"/>
      <c r="C4" s="126" t="s">
        <v>3</v>
      </c>
      <c r="D4" s="126" t="s">
        <v>4</v>
      </c>
      <c r="E4" s="127" t="s">
        <v>5</v>
      </c>
      <c r="F4" s="126" t="s">
        <v>6</v>
      </c>
      <c r="G4" s="126" t="s">
        <v>7</v>
      </c>
      <c r="H4" s="126" t="s">
        <v>8</v>
      </c>
      <c r="I4" s="128" t="s">
        <v>9</v>
      </c>
      <c r="J4" s="129" t="s">
        <v>10</v>
      </c>
    </row>
    <row r="5" spans="1:12" ht="45" x14ac:dyDescent="0.25">
      <c r="A5" s="24" t="s">
        <v>84</v>
      </c>
      <c r="B5" s="113"/>
      <c r="C5" s="176"/>
      <c r="D5" s="176"/>
      <c r="E5" s="103">
        <f>E6+E7</f>
        <v>21.185000000000002</v>
      </c>
      <c r="F5" s="104">
        <v>180</v>
      </c>
      <c r="G5" s="104">
        <v>3.7</v>
      </c>
      <c r="H5" s="104">
        <v>7.9</v>
      </c>
      <c r="I5" s="104">
        <v>50</v>
      </c>
      <c r="J5" s="154">
        <v>285.89999999999998</v>
      </c>
    </row>
    <row r="6" spans="1:12" x14ac:dyDescent="0.25">
      <c r="A6" s="142" t="s">
        <v>22</v>
      </c>
      <c r="B6" s="113">
        <v>131</v>
      </c>
      <c r="C6" s="2">
        <v>85</v>
      </c>
      <c r="D6" s="2">
        <v>85</v>
      </c>
      <c r="E6" s="4">
        <f t="shared" ref="E6:E7" si="0">B6*C6/1000</f>
        <v>11.135</v>
      </c>
      <c r="F6" s="145"/>
      <c r="G6" s="145"/>
      <c r="H6" s="145"/>
      <c r="I6" s="145"/>
      <c r="J6" s="177"/>
    </row>
    <row r="7" spans="1:12" x14ac:dyDescent="0.25">
      <c r="A7" s="186" t="s">
        <v>85</v>
      </c>
      <c r="B7" s="113">
        <v>1005</v>
      </c>
      <c r="C7" s="2">
        <v>10</v>
      </c>
      <c r="D7" s="2">
        <v>10</v>
      </c>
      <c r="E7" s="4">
        <f t="shared" si="0"/>
        <v>10.050000000000001</v>
      </c>
      <c r="F7" s="145"/>
      <c r="G7" s="145"/>
      <c r="H7" s="145"/>
      <c r="I7" s="145"/>
      <c r="J7" s="177"/>
    </row>
    <row r="8" spans="1:12" x14ac:dyDescent="0.25">
      <c r="A8" s="19"/>
      <c r="B8" s="41"/>
      <c r="C8" s="21"/>
      <c r="D8" s="21"/>
      <c r="E8" s="22"/>
      <c r="F8" s="5"/>
      <c r="G8" s="5"/>
      <c r="H8" s="5"/>
      <c r="I8" s="5"/>
      <c r="J8" s="18"/>
    </row>
    <row r="9" spans="1:12" x14ac:dyDescent="0.25">
      <c r="A9" s="10" t="s">
        <v>23</v>
      </c>
      <c r="B9" s="41">
        <v>72</v>
      </c>
      <c r="C9" s="38"/>
      <c r="D9" s="38"/>
      <c r="E9" s="91">
        <f>F9*B9/1000</f>
        <v>5.4</v>
      </c>
      <c r="F9" s="38">
        <v>75</v>
      </c>
      <c r="G9" s="38"/>
      <c r="H9" s="38"/>
      <c r="I9" s="38"/>
      <c r="J9" s="39"/>
    </row>
    <row r="10" spans="1:12" ht="30" x14ac:dyDescent="0.25">
      <c r="A10" s="64" t="s">
        <v>81</v>
      </c>
      <c r="B10" s="113"/>
      <c r="C10" s="176"/>
      <c r="D10" s="176"/>
      <c r="E10" s="12">
        <f>E11+E12+E13</f>
        <v>11.399999999999999</v>
      </c>
      <c r="F10" s="11">
        <v>200</v>
      </c>
      <c r="G10" s="11">
        <v>2.8</v>
      </c>
      <c r="H10" s="11">
        <v>2.5</v>
      </c>
      <c r="I10" s="11">
        <v>15.1</v>
      </c>
      <c r="J10" s="13">
        <v>94.1</v>
      </c>
    </row>
    <row r="11" spans="1:12" x14ac:dyDescent="0.25">
      <c r="A11" s="137" t="s">
        <v>27</v>
      </c>
      <c r="B11" s="113">
        <v>680</v>
      </c>
      <c r="C11" s="162">
        <v>2</v>
      </c>
      <c r="D11" s="162">
        <v>2</v>
      </c>
      <c r="E11" s="47">
        <f>B11*C11/1000</f>
        <v>1.36</v>
      </c>
      <c r="F11" s="36"/>
      <c r="G11" s="36"/>
      <c r="H11" s="36"/>
      <c r="I11" s="36"/>
      <c r="J11" s="53"/>
    </row>
    <row r="12" spans="1:12" x14ac:dyDescent="0.25">
      <c r="A12" s="137" t="s">
        <v>30</v>
      </c>
      <c r="B12" s="113">
        <v>91</v>
      </c>
      <c r="C12" s="162">
        <v>100</v>
      </c>
      <c r="D12" s="162">
        <v>100</v>
      </c>
      <c r="E12" s="47">
        <f>B12*C12/1000</f>
        <v>9.1</v>
      </c>
      <c r="F12" s="36"/>
      <c r="G12" s="36"/>
      <c r="H12" s="36"/>
      <c r="I12" s="36"/>
      <c r="J12" s="53"/>
    </row>
    <row r="13" spans="1:12" x14ac:dyDescent="0.25">
      <c r="A13" s="175" t="s">
        <v>16</v>
      </c>
      <c r="B13" s="113">
        <v>94</v>
      </c>
      <c r="C13" s="162">
        <v>10</v>
      </c>
      <c r="D13" s="162">
        <v>10</v>
      </c>
      <c r="E13" s="47">
        <f t="shared" ref="E13" si="1">B13*C13/1000</f>
        <v>0.94</v>
      </c>
      <c r="F13" s="36"/>
      <c r="G13" s="36"/>
      <c r="H13" s="36"/>
      <c r="I13" s="36"/>
      <c r="J13" s="53"/>
    </row>
    <row r="14" spans="1:12" x14ac:dyDescent="0.25">
      <c r="A14" s="2"/>
      <c r="B14" s="41"/>
      <c r="C14" s="2"/>
      <c r="D14" s="2"/>
      <c r="E14" s="4"/>
      <c r="F14" s="2"/>
      <c r="G14" s="2"/>
      <c r="H14" s="2"/>
      <c r="I14" s="2"/>
      <c r="J14" s="2"/>
    </row>
    <row r="15" spans="1:12" ht="15.75" thickBot="1" x14ac:dyDescent="0.3">
      <c r="A15" s="178" t="s">
        <v>18</v>
      </c>
      <c r="B15" s="179"/>
      <c r="C15" s="180"/>
      <c r="D15" s="180"/>
      <c r="E15" s="180">
        <f>E5+E9+E10</f>
        <v>37.984999999999999</v>
      </c>
      <c r="F15" s="181">
        <f t="shared" ref="F15:J15" si="2">F5+F9+F10</f>
        <v>455</v>
      </c>
      <c r="G15" s="181">
        <f t="shared" si="2"/>
        <v>6.5</v>
      </c>
      <c r="H15" s="181">
        <f t="shared" si="2"/>
        <v>10.4</v>
      </c>
      <c r="I15" s="181">
        <f t="shared" si="2"/>
        <v>65.099999999999994</v>
      </c>
      <c r="J15" s="182">
        <f t="shared" si="2"/>
        <v>380</v>
      </c>
    </row>
    <row r="16" spans="1:12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2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1:12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</sheetData>
  <mergeCells count="5">
    <mergeCell ref="G3:J3"/>
    <mergeCell ref="E2:F2"/>
    <mergeCell ref="A3:A4"/>
    <mergeCell ref="B3:B4"/>
    <mergeCell ref="C3:F3"/>
  </mergeCells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workbookViewId="0">
      <selection activeCell="G11" sqref="G11:J11"/>
    </sheetView>
  </sheetViews>
  <sheetFormatPr defaultRowHeight="15" x14ac:dyDescent="0.25"/>
  <cols>
    <col min="1" max="1" width="21.42578125" customWidth="1"/>
    <col min="2" max="2" width="6.85546875" customWidth="1"/>
    <col min="3" max="3" width="6.28515625" customWidth="1"/>
    <col min="4" max="4" width="6" customWidth="1"/>
    <col min="5" max="5" width="7.7109375" customWidth="1"/>
    <col min="6" max="6" width="7.42578125" customWidth="1"/>
    <col min="7" max="7" width="5.7109375" customWidth="1"/>
    <col min="8" max="8" width="6.28515625" customWidth="1"/>
    <col min="9" max="9" width="9.140625" customWidth="1"/>
    <col min="10" max="10" width="6.140625" customWidth="1"/>
  </cols>
  <sheetData>
    <row r="2" spans="1:10" ht="15.75" thickBot="1" x14ac:dyDescent="0.3"/>
    <row r="3" spans="1:10" ht="19.5" thickBot="1" x14ac:dyDescent="0.35">
      <c r="A3" s="55" t="s">
        <v>38</v>
      </c>
      <c r="B3" s="56"/>
      <c r="C3" s="56"/>
      <c r="D3" s="57"/>
      <c r="E3" s="207"/>
      <c r="F3" s="207"/>
      <c r="G3" s="56"/>
      <c r="H3" s="56"/>
      <c r="I3" s="56"/>
      <c r="J3" s="58"/>
    </row>
    <row r="4" spans="1:10" ht="14.45" customHeight="1" x14ac:dyDescent="0.25">
      <c r="A4" s="208" t="s">
        <v>0</v>
      </c>
      <c r="B4" s="210" t="s">
        <v>1</v>
      </c>
      <c r="C4" s="204"/>
      <c r="D4" s="205"/>
      <c r="E4" s="205"/>
      <c r="F4" s="212"/>
      <c r="G4" s="204" t="s">
        <v>2</v>
      </c>
      <c r="H4" s="205"/>
      <c r="I4" s="205"/>
      <c r="J4" s="206"/>
    </row>
    <row r="5" spans="1:10" ht="25.5" x14ac:dyDescent="0.25">
      <c r="A5" s="209"/>
      <c r="B5" s="211"/>
      <c r="C5" s="123" t="s">
        <v>3</v>
      </c>
      <c r="D5" s="123" t="s">
        <v>4</v>
      </c>
      <c r="E5" s="123" t="s">
        <v>5</v>
      </c>
      <c r="F5" s="123" t="s">
        <v>6</v>
      </c>
      <c r="G5" s="123" t="s">
        <v>7</v>
      </c>
      <c r="H5" s="123" t="s">
        <v>8</v>
      </c>
      <c r="I5" s="130" t="s">
        <v>9</v>
      </c>
      <c r="J5" s="125" t="s">
        <v>10</v>
      </c>
    </row>
    <row r="6" spans="1:10" ht="45" x14ac:dyDescent="0.25">
      <c r="A6" s="10" t="s">
        <v>67</v>
      </c>
      <c r="B6" s="41"/>
      <c r="C6" s="12"/>
      <c r="D6" s="12"/>
      <c r="E6" s="12">
        <f>E7+E8+E9+E10</f>
        <v>24.847000000000001</v>
      </c>
      <c r="F6" s="59">
        <v>205</v>
      </c>
      <c r="G6" s="11">
        <v>4.8</v>
      </c>
      <c r="H6" s="11">
        <v>6.9</v>
      </c>
      <c r="I6" s="11">
        <v>28</v>
      </c>
      <c r="J6" s="13">
        <v>193.3</v>
      </c>
    </row>
    <row r="7" spans="1:10" x14ac:dyDescent="0.25">
      <c r="A7" s="1" t="s">
        <v>20</v>
      </c>
      <c r="B7" s="41">
        <v>90</v>
      </c>
      <c r="C7" s="2">
        <v>25</v>
      </c>
      <c r="D7" s="2">
        <v>25</v>
      </c>
      <c r="E7" s="4">
        <f>B7*C7/1000</f>
        <v>2.25</v>
      </c>
      <c r="F7" s="2"/>
      <c r="G7" s="2"/>
      <c r="H7" s="2"/>
      <c r="I7" s="2"/>
      <c r="J7" s="3"/>
    </row>
    <row r="8" spans="1:10" x14ac:dyDescent="0.25">
      <c r="A8" s="1" t="s">
        <v>21</v>
      </c>
      <c r="B8" s="41">
        <v>91</v>
      </c>
      <c r="C8" s="2">
        <v>190</v>
      </c>
      <c r="D8" s="2">
        <v>190</v>
      </c>
      <c r="E8" s="4">
        <f>B8*C8/1000</f>
        <v>17.29</v>
      </c>
      <c r="F8" s="2"/>
      <c r="G8" s="2"/>
      <c r="H8" s="2"/>
      <c r="I8" s="2"/>
      <c r="J8" s="3"/>
    </row>
    <row r="9" spans="1:10" x14ac:dyDescent="0.25">
      <c r="A9" s="1" t="s">
        <v>16</v>
      </c>
      <c r="B9" s="41">
        <v>94</v>
      </c>
      <c r="C9" s="2">
        <v>3</v>
      </c>
      <c r="D9" s="2">
        <v>3</v>
      </c>
      <c r="E9" s="4">
        <f>B9*C9/1000</f>
        <v>0.28199999999999997</v>
      </c>
      <c r="F9" s="2"/>
      <c r="G9" s="2"/>
      <c r="H9" s="2"/>
      <c r="I9" s="2"/>
      <c r="J9" s="3"/>
    </row>
    <row r="10" spans="1:10" x14ac:dyDescent="0.25">
      <c r="A10" s="1" t="s">
        <v>24</v>
      </c>
      <c r="B10" s="41">
        <v>1005</v>
      </c>
      <c r="C10" s="2">
        <v>5</v>
      </c>
      <c r="D10" s="2">
        <v>5</v>
      </c>
      <c r="E10" s="4">
        <f>B10*C10/1000</f>
        <v>5.0250000000000004</v>
      </c>
      <c r="F10" s="2"/>
      <c r="G10" s="2"/>
      <c r="H10" s="2"/>
      <c r="I10" s="2"/>
      <c r="J10" s="3"/>
    </row>
    <row r="11" spans="1:10" x14ac:dyDescent="0.25">
      <c r="A11" s="10" t="s">
        <v>19</v>
      </c>
      <c r="B11" s="83">
        <v>72</v>
      </c>
      <c r="C11" s="38"/>
      <c r="D11" s="185"/>
      <c r="E11" s="91">
        <f>F11*B11/1000</f>
        <v>5.4</v>
      </c>
      <c r="F11" s="38">
        <v>75</v>
      </c>
      <c r="G11" s="38"/>
      <c r="H11" s="38"/>
      <c r="I11" s="38"/>
      <c r="J11" s="39"/>
    </row>
    <row r="12" spans="1:10" ht="30" x14ac:dyDescent="0.25">
      <c r="A12" s="64" t="s">
        <v>75</v>
      </c>
      <c r="B12" s="41"/>
      <c r="C12" s="11"/>
      <c r="D12" s="11"/>
      <c r="E12" s="12">
        <f>E13+E14+E15</f>
        <v>12.532</v>
      </c>
      <c r="F12" s="11">
        <v>200</v>
      </c>
      <c r="G12" s="11">
        <v>2.2999999999999998</v>
      </c>
      <c r="H12" s="11">
        <v>2.5</v>
      </c>
      <c r="I12" s="11">
        <v>14.8</v>
      </c>
      <c r="J12" s="13">
        <v>90.9</v>
      </c>
    </row>
    <row r="13" spans="1:10" x14ac:dyDescent="0.25">
      <c r="A13" s="142" t="s">
        <v>76</v>
      </c>
      <c r="B13" s="113">
        <v>623</v>
      </c>
      <c r="C13" s="43">
        <v>4</v>
      </c>
      <c r="D13" s="43">
        <v>4</v>
      </c>
      <c r="E13" s="94">
        <f t="shared" ref="E13:E15" si="0">B13*C13/1000</f>
        <v>2.492</v>
      </c>
      <c r="F13" s="145"/>
      <c r="G13" s="145"/>
      <c r="H13" s="145"/>
      <c r="I13" s="145"/>
      <c r="J13" s="177"/>
    </row>
    <row r="14" spans="1:10" x14ac:dyDescent="0.25">
      <c r="A14" s="142" t="s">
        <v>16</v>
      </c>
      <c r="B14" s="113">
        <v>94</v>
      </c>
      <c r="C14" s="43">
        <v>10</v>
      </c>
      <c r="D14" s="43">
        <v>10</v>
      </c>
      <c r="E14" s="94">
        <f>B14*C14/1000</f>
        <v>0.94</v>
      </c>
      <c r="F14" s="145"/>
      <c r="G14" s="145"/>
      <c r="H14" s="145"/>
      <c r="I14" s="145"/>
      <c r="J14" s="177"/>
    </row>
    <row r="15" spans="1:10" x14ac:dyDescent="0.25">
      <c r="A15" s="142" t="s">
        <v>30</v>
      </c>
      <c r="B15" s="113">
        <v>91</v>
      </c>
      <c r="C15" s="43">
        <v>100</v>
      </c>
      <c r="D15" s="43">
        <v>100</v>
      </c>
      <c r="E15" s="94">
        <f t="shared" si="0"/>
        <v>9.1</v>
      </c>
      <c r="F15" s="145"/>
      <c r="G15" s="145"/>
      <c r="H15" s="145"/>
      <c r="I15" s="145"/>
      <c r="J15" s="177"/>
    </row>
    <row r="16" spans="1:10" ht="15.75" thickBot="1" x14ac:dyDescent="0.3">
      <c r="A16" s="158"/>
      <c r="B16" s="172"/>
      <c r="C16" s="159"/>
      <c r="D16" s="159"/>
      <c r="E16" s="160"/>
      <c r="F16" s="159"/>
      <c r="G16" s="159"/>
      <c r="H16" s="159"/>
      <c r="I16" s="159"/>
      <c r="J16" s="183"/>
    </row>
    <row r="17" spans="1:12" ht="15.75" thickBot="1" x14ac:dyDescent="0.3">
      <c r="A17" s="14" t="s">
        <v>18</v>
      </c>
      <c r="B17" s="15"/>
      <c r="C17" s="16"/>
      <c r="D17" s="16"/>
      <c r="E17" s="16">
        <f>E6+E11+E12</f>
        <v>42.778999999999996</v>
      </c>
      <c r="F17" s="71">
        <f t="shared" ref="F17:J17" si="1">F6+F11+F12</f>
        <v>480</v>
      </c>
      <c r="G17" s="16">
        <f t="shared" si="1"/>
        <v>7.1</v>
      </c>
      <c r="H17" s="16">
        <f t="shared" si="1"/>
        <v>9.4</v>
      </c>
      <c r="I17" s="16">
        <f t="shared" si="1"/>
        <v>42.8</v>
      </c>
      <c r="J17" s="63">
        <f t="shared" si="1"/>
        <v>284.20000000000005</v>
      </c>
    </row>
    <row r="18" spans="1:12" ht="15.75" thickBot="1" x14ac:dyDescent="0.3">
      <c r="A18" s="67"/>
      <c r="B18" s="68"/>
      <c r="C18" s="68"/>
      <c r="D18" s="68"/>
      <c r="E18" s="68"/>
      <c r="F18" s="68"/>
      <c r="G18" s="68"/>
      <c r="H18" s="68"/>
      <c r="I18" s="68"/>
      <c r="J18" s="69"/>
      <c r="L18" t="s">
        <v>53</v>
      </c>
    </row>
  </sheetData>
  <mergeCells count="5">
    <mergeCell ref="G4:J4"/>
    <mergeCell ref="E3:F3"/>
    <mergeCell ref="A4:A5"/>
    <mergeCell ref="B4:B5"/>
    <mergeCell ref="C4:F4"/>
  </mergeCells>
  <pageMargins left="0.31496062992125984" right="0.11811023622047245" top="0.74803149606299213" bottom="0.74803149606299213" header="0.31496062992125984" footer="0.31496062992125984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G15" sqref="G15:J15"/>
    </sheetView>
  </sheetViews>
  <sheetFormatPr defaultRowHeight="15" x14ac:dyDescent="0.25"/>
  <cols>
    <col min="1" max="1" width="20.7109375" customWidth="1"/>
    <col min="2" max="2" width="5.7109375" customWidth="1"/>
    <col min="3" max="3" width="6.7109375" customWidth="1"/>
    <col min="4" max="4" width="5.28515625" customWidth="1"/>
    <col min="5" max="5" width="7.28515625" bestFit="1" customWidth="1"/>
    <col min="6" max="6" width="7.28515625" customWidth="1"/>
    <col min="7" max="7" width="6" customWidth="1"/>
    <col min="8" max="8" width="5.7109375" customWidth="1"/>
    <col min="9" max="9" width="9.42578125" customWidth="1"/>
    <col min="10" max="10" width="6.5703125" customWidth="1"/>
  </cols>
  <sheetData>
    <row r="1" spans="1:10" ht="15.75" thickBot="1" x14ac:dyDescent="0.3"/>
    <row r="2" spans="1:10" ht="18.75" x14ac:dyDescent="0.3">
      <c r="A2" s="6" t="s">
        <v>45</v>
      </c>
      <c r="B2" s="7"/>
      <c r="C2" s="7"/>
      <c r="D2" s="8"/>
      <c r="E2" s="220"/>
      <c r="F2" s="220"/>
      <c r="G2" s="7"/>
      <c r="H2" s="7"/>
      <c r="I2" s="7"/>
      <c r="J2" s="9"/>
    </row>
    <row r="3" spans="1:10" ht="14.45" customHeight="1" x14ac:dyDescent="0.25">
      <c r="A3" s="209" t="s">
        <v>0</v>
      </c>
      <c r="B3" s="211" t="s">
        <v>1</v>
      </c>
      <c r="C3" s="214"/>
      <c r="D3" s="218"/>
      <c r="E3" s="218"/>
      <c r="F3" s="221"/>
      <c r="G3" s="214" t="s">
        <v>2</v>
      </c>
      <c r="H3" s="218"/>
      <c r="I3" s="218"/>
      <c r="J3" s="219"/>
    </row>
    <row r="4" spans="1:10" ht="25.5" x14ac:dyDescent="0.25">
      <c r="A4" s="209"/>
      <c r="B4" s="211"/>
      <c r="C4" s="124" t="s">
        <v>3</v>
      </c>
      <c r="D4" s="124" t="s">
        <v>4</v>
      </c>
      <c r="E4" s="124" t="s">
        <v>5</v>
      </c>
      <c r="F4" s="123" t="s">
        <v>6</v>
      </c>
      <c r="G4" s="123" t="s">
        <v>7</v>
      </c>
      <c r="H4" s="123" t="s">
        <v>8</v>
      </c>
      <c r="I4" s="134" t="s">
        <v>9</v>
      </c>
      <c r="J4" s="125" t="s">
        <v>10</v>
      </c>
    </row>
    <row r="5" spans="1:10" ht="43.15" customHeight="1" x14ac:dyDescent="0.25">
      <c r="A5" s="135" t="s">
        <v>71</v>
      </c>
      <c r="B5" s="146"/>
      <c r="C5" s="104"/>
      <c r="D5" s="104"/>
      <c r="E5" s="103">
        <f>E6+E7+E8+E9+E10+E11+E12+E13</f>
        <v>23.094200000000001</v>
      </c>
      <c r="F5" s="136">
        <v>250</v>
      </c>
      <c r="G5" s="104">
        <v>3.1</v>
      </c>
      <c r="H5" s="104">
        <v>5.2</v>
      </c>
      <c r="I5" s="104">
        <v>17.2</v>
      </c>
      <c r="J5" s="154">
        <v>128</v>
      </c>
    </row>
    <row r="6" spans="1:10" x14ac:dyDescent="0.25">
      <c r="A6" s="147" t="s">
        <v>54</v>
      </c>
      <c r="B6" s="146">
        <v>784</v>
      </c>
      <c r="C6" s="148">
        <v>16</v>
      </c>
      <c r="D6" s="148">
        <v>16</v>
      </c>
      <c r="E6" s="149">
        <f>B6*C6/1000</f>
        <v>12.544</v>
      </c>
      <c r="F6" s="150"/>
      <c r="G6" s="151"/>
      <c r="H6" s="151"/>
      <c r="I6" s="151"/>
      <c r="J6" s="155"/>
    </row>
    <row r="7" spans="1:10" x14ac:dyDescent="0.25">
      <c r="A7" s="152" t="s">
        <v>35</v>
      </c>
      <c r="B7" s="113">
        <v>56</v>
      </c>
      <c r="C7" s="20">
        <v>10</v>
      </c>
      <c r="D7" s="20">
        <v>10</v>
      </c>
      <c r="E7" s="94">
        <f t="shared" ref="E7:E13" si="0">B7*C7/1000</f>
        <v>0.56000000000000005</v>
      </c>
      <c r="F7" s="153"/>
      <c r="G7" s="20"/>
      <c r="H7" s="20"/>
      <c r="I7" s="20"/>
      <c r="J7" s="156"/>
    </row>
    <row r="8" spans="1:10" x14ac:dyDescent="0.25">
      <c r="A8" s="152" t="s">
        <v>11</v>
      </c>
      <c r="B8" s="113">
        <v>34</v>
      </c>
      <c r="C8" s="20">
        <v>39</v>
      </c>
      <c r="D8" s="20">
        <v>25</v>
      </c>
      <c r="E8" s="94">
        <f t="shared" si="0"/>
        <v>1.3260000000000001</v>
      </c>
      <c r="F8" s="153"/>
      <c r="G8" s="20"/>
      <c r="H8" s="20"/>
      <c r="I8" s="20"/>
      <c r="J8" s="156"/>
    </row>
    <row r="9" spans="1:10" x14ac:dyDescent="0.25">
      <c r="A9" s="152" t="s">
        <v>26</v>
      </c>
      <c r="B9" s="113">
        <v>30</v>
      </c>
      <c r="C9" s="20">
        <v>38</v>
      </c>
      <c r="D9" s="20">
        <v>30</v>
      </c>
      <c r="E9" s="94">
        <f t="shared" si="0"/>
        <v>1.1399999999999999</v>
      </c>
      <c r="F9" s="153"/>
      <c r="G9" s="20"/>
      <c r="H9" s="20"/>
      <c r="I9" s="20"/>
      <c r="J9" s="156"/>
    </row>
    <row r="10" spans="1:10" x14ac:dyDescent="0.25">
      <c r="A10" s="137" t="s">
        <v>12</v>
      </c>
      <c r="B10" s="113">
        <v>34</v>
      </c>
      <c r="C10" s="107">
        <v>13.3</v>
      </c>
      <c r="D10" s="107">
        <v>10</v>
      </c>
      <c r="E10" s="94">
        <f t="shared" si="0"/>
        <v>0.45220000000000005</v>
      </c>
      <c r="F10" s="36"/>
      <c r="G10" s="36"/>
      <c r="H10" s="36"/>
      <c r="I10" s="36"/>
      <c r="J10" s="53"/>
    </row>
    <row r="11" spans="1:10" x14ac:dyDescent="0.25">
      <c r="A11" s="137" t="s">
        <v>25</v>
      </c>
      <c r="B11" s="113">
        <v>41</v>
      </c>
      <c r="C11" s="107">
        <v>12</v>
      </c>
      <c r="D11" s="107">
        <v>10</v>
      </c>
      <c r="E11" s="94">
        <f t="shared" si="0"/>
        <v>0.49199999999999999</v>
      </c>
      <c r="F11" s="36"/>
      <c r="G11" s="36"/>
      <c r="H11" s="36"/>
      <c r="I11" s="36"/>
      <c r="J11" s="53"/>
    </row>
    <row r="12" spans="1:10" x14ac:dyDescent="0.25">
      <c r="A12" s="137" t="s">
        <v>24</v>
      </c>
      <c r="B12" s="113">
        <v>1005</v>
      </c>
      <c r="C12" s="107">
        <v>5</v>
      </c>
      <c r="D12" s="107">
        <v>5</v>
      </c>
      <c r="E12" s="94">
        <f t="shared" si="0"/>
        <v>5.0250000000000004</v>
      </c>
      <c r="F12" s="36"/>
      <c r="G12" s="36"/>
      <c r="H12" s="36"/>
      <c r="I12" s="36"/>
      <c r="J12" s="53"/>
    </row>
    <row r="13" spans="1:10" x14ac:dyDescent="0.25">
      <c r="A13" s="137" t="s">
        <v>15</v>
      </c>
      <c r="B13" s="113">
        <v>311</v>
      </c>
      <c r="C13" s="107">
        <v>5</v>
      </c>
      <c r="D13" s="107">
        <v>5</v>
      </c>
      <c r="E13" s="94">
        <f t="shared" si="0"/>
        <v>1.5549999999999999</v>
      </c>
      <c r="F13" s="36"/>
      <c r="G13" s="36"/>
      <c r="H13" s="36"/>
      <c r="I13" s="36"/>
      <c r="J13" s="53"/>
    </row>
    <row r="14" spans="1:10" ht="30" x14ac:dyDescent="0.25">
      <c r="A14" s="64" t="s">
        <v>82</v>
      </c>
      <c r="B14" s="146">
        <v>55</v>
      </c>
      <c r="C14" s="184">
        <v>200</v>
      </c>
      <c r="D14" s="184">
        <v>200</v>
      </c>
      <c r="E14" s="103">
        <f>B14*F14/1000</f>
        <v>11</v>
      </c>
      <c r="F14" s="136">
        <v>200</v>
      </c>
      <c r="G14" s="104">
        <v>0.2</v>
      </c>
      <c r="H14" s="104">
        <v>0</v>
      </c>
      <c r="I14" s="104">
        <v>11</v>
      </c>
      <c r="J14" s="154">
        <v>45</v>
      </c>
    </row>
    <row r="15" spans="1:10" ht="15.75" thickBot="1" x14ac:dyDescent="0.3">
      <c r="A15" s="10" t="s">
        <v>19</v>
      </c>
      <c r="B15" s="41">
        <v>72</v>
      </c>
      <c r="C15" s="44"/>
      <c r="D15" s="44"/>
      <c r="E15" s="91">
        <f>F15*B15/1000</f>
        <v>5.4</v>
      </c>
      <c r="F15" s="38">
        <v>75</v>
      </c>
      <c r="G15" s="38"/>
      <c r="H15" s="38"/>
      <c r="I15" s="38"/>
      <c r="J15" s="39"/>
    </row>
    <row r="16" spans="1:10" ht="15.75" thickBot="1" x14ac:dyDescent="0.3">
      <c r="A16" s="14" t="s">
        <v>18</v>
      </c>
      <c r="B16" s="15"/>
      <c r="C16" s="16"/>
      <c r="D16" s="16"/>
      <c r="E16" s="16">
        <f>E5+E14+E15</f>
        <v>39.494199999999999</v>
      </c>
      <c r="F16" s="71">
        <f t="shared" ref="F16:J16" si="1">F5+F13+F14</f>
        <v>450</v>
      </c>
      <c r="G16" s="63">
        <f t="shared" si="1"/>
        <v>3.3000000000000003</v>
      </c>
      <c r="H16" s="63">
        <f t="shared" si="1"/>
        <v>5.2</v>
      </c>
      <c r="I16" s="63">
        <f t="shared" si="1"/>
        <v>28.2</v>
      </c>
      <c r="J16" s="70">
        <f t="shared" si="1"/>
        <v>173</v>
      </c>
    </row>
    <row r="17" spans="1:10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</row>
    <row r="19" spans="1:10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</row>
    <row r="21" spans="1:10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</row>
  </sheetData>
  <mergeCells count="5">
    <mergeCell ref="G3:J3"/>
    <mergeCell ref="E2:F2"/>
    <mergeCell ref="A3:A4"/>
    <mergeCell ref="B3:B4"/>
    <mergeCell ref="C3:F3"/>
  </mergeCells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L10" sqref="L10"/>
    </sheetView>
  </sheetViews>
  <sheetFormatPr defaultRowHeight="15" x14ac:dyDescent="0.25"/>
  <cols>
    <col min="1" max="1" width="21.5703125" customWidth="1"/>
    <col min="2" max="2" width="5.5703125" customWidth="1"/>
    <col min="3" max="3" width="6.7109375" customWidth="1"/>
    <col min="4" max="4" width="5.7109375" customWidth="1"/>
    <col min="5" max="5" width="7.5703125" bestFit="1" customWidth="1"/>
    <col min="6" max="6" width="7.42578125" customWidth="1"/>
    <col min="7" max="7" width="5.7109375" customWidth="1"/>
    <col min="8" max="8" width="5.85546875" customWidth="1"/>
    <col min="9" max="9" width="9.140625" customWidth="1"/>
    <col min="10" max="10" width="5.5703125" bestFit="1" customWidth="1"/>
  </cols>
  <sheetData>
    <row r="1" spans="1:11" ht="15.75" thickBot="1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8.75" x14ac:dyDescent="0.3">
      <c r="A2" s="6" t="s">
        <v>44</v>
      </c>
      <c r="B2" s="7"/>
      <c r="C2" s="7"/>
      <c r="D2" s="8"/>
      <c r="E2" s="220"/>
      <c r="F2" s="220"/>
      <c r="G2" s="7"/>
      <c r="H2" s="7"/>
      <c r="I2" s="7"/>
      <c r="J2" s="9"/>
    </row>
    <row r="3" spans="1:11" ht="14.45" customHeight="1" x14ac:dyDescent="0.25">
      <c r="A3" s="231" t="s">
        <v>0</v>
      </c>
      <c r="B3" s="211" t="s">
        <v>1</v>
      </c>
      <c r="C3" s="214"/>
      <c r="D3" s="218"/>
      <c r="E3" s="218"/>
      <c r="F3" s="221"/>
      <c r="G3" s="214" t="s">
        <v>2</v>
      </c>
      <c r="H3" s="218"/>
      <c r="I3" s="218"/>
      <c r="J3" s="219"/>
    </row>
    <row r="4" spans="1:11" ht="25.5" x14ac:dyDescent="0.25">
      <c r="A4" s="208"/>
      <c r="B4" s="211"/>
      <c r="C4" s="123" t="s">
        <v>3</v>
      </c>
      <c r="D4" s="123" t="s">
        <v>4</v>
      </c>
      <c r="E4" s="124" t="s">
        <v>5</v>
      </c>
      <c r="F4" s="123" t="s">
        <v>6</v>
      </c>
      <c r="G4" s="123" t="s">
        <v>7</v>
      </c>
      <c r="H4" s="123" t="s">
        <v>8</v>
      </c>
      <c r="I4" s="130" t="s">
        <v>9</v>
      </c>
      <c r="J4" s="125" t="s">
        <v>10</v>
      </c>
    </row>
    <row r="5" spans="1:11" ht="45" x14ac:dyDescent="0.25">
      <c r="A5" s="64" t="s">
        <v>28</v>
      </c>
      <c r="B5" s="41"/>
      <c r="C5" s="11"/>
      <c r="D5" s="11"/>
      <c r="E5" s="12">
        <f>E6+E7+E8+E9</f>
        <v>27.546999999999997</v>
      </c>
      <c r="F5" s="11">
        <v>200</v>
      </c>
      <c r="G5" s="11">
        <v>6.4</v>
      </c>
      <c r="H5" s="11">
        <v>7.2</v>
      </c>
      <c r="I5" s="78">
        <v>27</v>
      </c>
      <c r="J5" s="74">
        <v>198.4</v>
      </c>
    </row>
    <row r="6" spans="1:11" x14ac:dyDescent="0.25">
      <c r="A6" s="54" t="s">
        <v>29</v>
      </c>
      <c r="B6" s="79">
        <v>165</v>
      </c>
      <c r="C6" s="43">
        <v>30</v>
      </c>
      <c r="D6" s="43">
        <v>30</v>
      </c>
      <c r="E6" s="107">
        <f>B6*C6/1000</f>
        <v>4.95</v>
      </c>
      <c r="F6" s="43"/>
      <c r="G6" s="43"/>
      <c r="H6" s="43"/>
      <c r="I6" s="45"/>
      <c r="J6" s="46"/>
    </row>
    <row r="7" spans="1:11" x14ac:dyDescent="0.25">
      <c r="A7" s="54" t="s">
        <v>30</v>
      </c>
      <c r="B7" s="79">
        <v>91</v>
      </c>
      <c r="C7" s="43">
        <v>190</v>
      </c>
      <c r="D7" s="43">
        <v>190</v>
      </c>
      <c r="E7" s="47">
        <f>B7*C7/1000</f>
        <v>17.29</v>
      </c>
      <c r="F7" s="43"/>
      <c r="G7" s="43"/>
      <c r="H7" s="43"/>
      <c r="I7" s="45"/>
      <c r="J7" s="46"/>
    </row>
    <row r="8" spans="1:11" x14ac:dyDescent="0.25">
      <c r="A8" s="54" t="s">
        <v>16</v>
      </c>
      <c r="B8" s="79">
        <v>94</v>
      </c>
      <c r="C8" s="43">
        <v>3</v>
      </c>
      <c r="D8" s="43">
        <v>3</v>
      </c>
      <c r="E8" s="47">
        <f>B8*C8/1000</f>
        <v>0.28199999999999997</v>
      </c>
      <c r="F8" s="43"/>
      <c r="G8" s="43"/>
      <c r="H8" s="43"/>
      <c r="I8" s="45"/>
      <c r="J8" s="46"/>
    </row>
    <row r="9" spans="1:11" x14ac:dyDescent="0.25">
      <c r="A9" s="42" t="s">
        <v>24</v>
      </c>
      <c r="B9" s="79">
        <v>1005</v>
      </c>
      <c r="C9" s="43">
        <v>5</v>
      </c>
      <c r="D9" s="43">
        <v>5</v>
      </c>
      <c r="E9" s="47">
        <f>B9*C9/1000</f>
        <v>5.0250000000000004</v>
      </c>
      <c r="F9" s="43"/>
      <c r="G9" s="43"/>
      <c r="H9" s="43"/>
      <c r="I9" s="45"/>
      <c r="J9" s="46"/>
    </row>
    <row r="10" spans="1:11" ht="60" x14ac:dyDescent="0.25">
      <c r="A10" s="167" t="s">
        <v>72</v>
      </c>
      <c r="B10" s="168"/>
      <c r="C10" s="44"/>
      <c r="D10" s="44"/>
      <c r="E10" s="169">
        <f>E11+E12+E13+E14</f>
        <v>8.6819999999999986</v>
      </c>
      <c r="F10" s="136">
        <v>200</v>
      </c>
      <c r="G10" s="104">
        <v>0.2</v>
      </c>
      <c r="H10" s="104">
        <v>0</v>
      </c>
      <c r="I10" s="104">
        <v>15.5</v>
      </c>
      <c r="J10" s="154">
        <v>62.8</v>
      </c>
    </row>
    <row r="11" spans="1:11" x14ac:dyDescent="0.25">
      <c r="A11" s="170" t="s">
        <v>27</v>
      </c>
      <c r="B11" s="168">
        <v>680</v>
      </c>
      <c r="C11" s="43">
        <v>2</v>
      </c>
      <c r="D11" s="43">
        <v>2</v>
      </c>
      <c r="E11" s="171">
        <f t="shared" ref="E11:E14" si="0">B11*C11/1000</f>
        <v>1.36</v>
      </c>
      <c r="F11" s="43"/>
      <c r="G11" s="43"/>
      <c r="H11" s="43"/>
      <c r="I11" s="43"/>
      <c r="J11" s="46"/>
    </row>
    <row r="12" spans="1:11" x14ac:dyDescent="0.25">
      <c r="A12" s="170" t="s">
        <v>16</v>
      </c>
      <c r="B12" s="168">
        <v>94</v>
      </c>
      <c r="C12" s="43">
        <v>15</v>
      </c>
      <c r="D12" s="43">
        <v>15</v>
      </c>
      <c r="E12" s="171">
        <f t="shared" si="0"/>
        <v>1.41</v>
      </c>
      <c r="F12" s="43"/>
      <c r="G12" s="43"/>
      <c r="H12" s="43"/>
      <c r="I12" s="43"/>
      <c r="J12" s="46"/>
    </row>
    <row r="13" spans="1:11" x14ac:dyDescent="0.25">
      <c r="A13" s="170" t="s">
        <v>73</v>
      </c>
      <c r="B13" s="168">
        <v>190</v>
      </c>
      <c r="C13" s="43">
        <v>11</v>
      </c>
      <c r="D13" s="43">
        <v>10</v>
      </c>
      <c r="E13" s="171">
        <f t="shared" si="0"/>
        <v>2.09</v>
      </c>
      <c r="F13" s="43"/>
      <c r="G13" s="43"/>
      <c r="H13" s="43"/>
      <c r="I13" s="43"/>
      <c r="J13" s="46"/>
    </row>
    <row r="14" spans="1:11" x14ac:dyDescent="0.25">
      <c r="A14" s="170" t="s">
        <v>74</v>
      </c>
      <c r="B14" s="168">
        <v>182</v>
      </c>
      <c r="C14" s="43">
        <v>21</v>
      </c>
      <c r="D14" s="43">
        <v>20</v>
      </c>
      <c r="E14" s="171">
        <f t="shared" si="0"/>
        <v>3.8220000000000001</v>
      </c>
      <c r="F14" s="43"/>
      <c r="G14" s="43"/>
      <c r="H14" s="43"/>
      <c r="I14" s="43"/>
      <c r="J14" s="46"/>
    </row>
    <row r="15" spans="1:11" ht="15.75" thickBot="1" x14ac:dyDescent="0.3">
      <c r="A15" s="23" t="s">
        <v>19</v>
      </c>
      <c r="B15" s="80">
        <v>72</v>
      </c>
      <c r="C15" s="38"/>
      <c r="D15" s="38"/>
      <c r="E15" s="91">
        <f>F15*B15/1000</f>
        <v>5.4</v>
      </c>
      <c r="F15" s="38">
        <v>75</v>
      </c>
      <c r="G15" s="38"/>
      <c r="H15" s="38"/>
      <c r="I15" s="38"/>
      <c r="J15" s="39"/>
    </row>
    <row r="16" spans="1:11" ht="15.75" thickBot="1" x14ac:dyDescent="0.3">
      <c r="A16" s="14" t="s">
        <v>18</v>
      </c>
      <c r="B16" s="15"/>
      <c r="C16" s="16"/>
      <c r="D16" s="16"/>
      <c r="E16" s="16">
        <f>E5+E10+E15</f>
        <v>41.628999999999998</v>
      </c>
      <c r="F16" s="33">
        <f t="shared" ref="F16:J16" si="1">F5+F10+F15</f>
        <v>475</v>
      </c>
      <c r="G16" s="33">
        <f t="shared" si="1"/>
        <v>6.6000000000000005</v>
      </c>
      <c r="H16" s="33">
        <f t="shared" si="1"/>
        <v>7.2</v>
      </c>
      <c r="I16" s="33">
        <f t="shared" si="1"/>
        <v>42.5</v>
      </c>
      <c r="J16" s="63">
        <f t="shared" si="1"/>
        <v>261.2</v>
      </c>
    </row>
    <row r="17" spans="1:10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</row>
    <row r="18" spans="1:10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</row>
    <row r="19" spans="1:10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</row>
  </sheetData>
  <mergeCells count="5">
    <mergeCell ref="G3:J3"/>
    <mergeCell ref="E2:F2"/>
    <mergeCell ref="A3:A4"/>
    <mergeCell ref="B3:B4"/>
    <mergeCell ref="C3:F3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3"/>
  <sheetViews>
    <sheetView topLeftCell="A6" workbookViewId="0">
      <selection activeCell="G16" sqref="G16:J16"/>
    </sheetView>
  </sheetViews>
  <sheetFormatPr defaultRowHeight="15" x14ac:dyDescent="0.25"/>
  <cols>
    <col min="1" max="1" width="20.140625" customWidth="1"/>
    <col min="2" max="2" width="8.5703125" customWidth="1"/>
    <col min="3" max="3" width="6.7109375" customWidth="1"/>
    <col min="4" max="4" width="5.42578125" customWidth="1"/>
    <col min="5" max="5" width="6.85546875" customWidth="1"/>
    <col min="6" max="6" width="7.7109375" customWidth="1"/>
    <col min="7" max="7" width="5.85546875" customWidth="1"/>
    <col min="8" max="8" width="5.5703125" customWidth="1"/>
    <col min="9" max="9" width="9.28515625" customWidth="1"/>
    <col min="10" max="10" width="5.5703125" customWidth="1"/>
  </cols>
  <sheetData>
    <row r="4" spans="1:10" ht="15.75" thickBot="1" x14ac:dyDescent="0.3"/>
    <row r="5" spans="1:10" ht="19.5" thickBot="1" x14ac:dyDescent="0.35">
      <c r="A5" s="26" t="s">
        <v>36</v>
      </c>
      <c r="B5" s="27"/>
      <c r="C5" s="27"/>
      <c r="D5" s="28"/>
      <c r="E5" s="213"/>
      <c r="F5" s="213"/>
      <c r="G5" s="27"/>
      <c r="H5" s="27"/>
      <c r="I5" s="27"/>
      <c r="J5" s="29"/>
    </row>
    <row r="6" spans="1:10" ht="14.45" customHeight="1" x14ac:dyDescent="0.25">
      <c r="A6" s="232" t="s">
        <v>0</v>
      </c>
      <c r="B6" s="234" t="s">
        <v>1</v>
      </c>
      <c r="C6" s="200"/>
      <c r="D6" s="201"/>
      <c r="E6" s="201"/>
      <c r="F6" s="202"/>
      <c r="G6" s="200" t="s">
        <v>2</v>
      </c>
      <c r="H6" s="201"/>
      <c r="I6" s="201"/>
      <c r="J6" s="203"/>
    </row>
    <row r="7" spans="1:10" ht="26.25" thickBot="1" x14ac:dyDescent="0.3">
      <c r="A7" s="233"/>
      <c r="B7" s="235"/>
      <c r="C7" s="131" t="s">
        <v>3</v>
      </c>
      <c r="D7" s="131" t="s">
        <v>4</v>
      </c>
      <c r="E7" s="131" t="s">
        <v>5</v>
      </c>
      <c r="F7" s="132" t="s">
        <v>6</v>
      </c>
      <c r="G7" s="132" t="s">
        <v>7</v>
      </c>
      <c r="H7" s="132" t="s">
        <v>8</v>
      </c>
      <c r="I7" s="118" t="s">
        <v>9</v>
      </c>
      <c r="J7" s="133" t="s">
        <v>10</v>
      </c>
    </row>
    <row r="8" spans="1:10" ht="43.15" customHeight="1" x14ac:dyDescent="0.25">
      <c r="A8" s="100" t="s">
        <v>58</v>
      </c>
      <c r="B8" s="101"/>
      <c r="C8" s="102"/>
      <c r="D8" s="102"/>
      <c r="E8" s="103">
        <f>E9+E11+E12+E13+E14+E15</f>
        <v>25.797000000000001</v>
      </c>
      <c r="F8" s="104">
        <v>250</v>
      </c>
      <c r="G8" s="104">
        <v>7.7</v>
      </c>
      <c r="H8" s="104">
        <v>5.4</v>
      </c>
      <c r="I8" s="104">
        <v>18.5</v>
      </c>
      <c r="J8" s="105">
        <v>153</v>
      </c>
    </row>
    <row r="9" spans="1:10" ht="45" x14ac:dyDescent="0.25">
      <c r="A9" s="19" t="s">
        <v>56</v>
      </c>
      <c r="B9" s="81">
        <v>285</v>
      </c>
      <c r="C9" s="21">
        <v>58</v>
      </c>
      <c r="D9" s="21">
        <v>52</v>
      </c>
      <c r="E9" s="22">
        <f>B9*C9/1000</f>
        <v>16.53</v>
      </c>
      <c r="F9" s="5"/>
      <c r="G9" s="5"/>
      <c r="H9" s="5"/>
      <c r="I9" s="5"/>
      <c r="J9" s="18"/>
    </row>
    <row r="10" spans="1:10" ht="45" x14ac:dyDescent="0.25">
      <c r="A10" s="98" t="s">
        <v>60</v>
      </c>
      <c r="B10" s="41"/>
      <c r="C10" s="99"/>
      <c r="D10" s="99"/>
      <c r="E10" s="17">
        <v>20</v>
      </c>
      <c r="F10" s="5"/>
      <c r="G10" s="5"/>
      <c r="H10" s="5"/>
      <c r="I10" s="5"/>
      <c r="J10" s="18"/>
    </row>
    <row r="11" spans="1:10" x14ac:dyDescent="0.25">
      <c r="A11" s="61" t="s">
        <v>11</v>
      </c>
      <c r="B11" s="108">
        <v>34</v>
      </c>
      <c r="C11" s="109">
        <v>100</v>
      </c>
      <c r="D11" s="109">
        <v>75</v>
      </c>
      <c r="E11" s="110">
        <f t="shared" ref="E11:E15" si="0">B11*C11/1000</f>
        <v>3.4</v>
      </c>
      <c r="F11" s="111"/>
      <c r="G11" s="111"/>
      <c r="H11" s="111"/>
      <c r="I11" s="111"/>
      <c r="J11" s="112"/>
    </row>
    <row r="12" spans="1:10" x14ac:dyDescent="0.25">
      <c r="A12" s="72" t="s">
        <v>57</v>
      </c>
      <c r="B12" s="41">
        <v>93</v>
      </c>
      <c r="C12" s="49">
        <v>10</v>
      </c>
      <c r="D12" s="49">
        <v>10</v>
      </c>
      <c r="E12" s="22">
        <f t="shared" si="0"/>
        <v>0.93</v>
      </c>
      <c r="F12" s="5"/>
      <c r="G12" s="5"/>
      <c r="H12" s="5"/>
      <c r="I12" s="5"/>
      <c r="J12" s="18"/>
    </row>
    <row r="13" spans="1:10" x14ac:dyDescent="0.25">
      <c r="A13" s="72" t="s">
        <v>12</v>
      </c>
      <c r="B13" s="41">
        <v>34</v>
      </c>
      <c r="C13" s="49">
        <v>12.5</v>
      </c>
      <c r="D13" s="49">
        <v>10</v>
      </c>
      <c r="E13" s="22">
        <f t="shared" si="0"/>
        <v>0.42499999999999999</v>
      </c>
      <c r="F13" s="5"/>
      <c r="G13" s="5"/>
      <c r="H13" s="5"/>
      <c r="I13" s="5"/>
      <c r="J13" s="18"/>
    </row>
    <row r="14" spans="1:10" x14ac:dyDescent="0.25">
      <c r="A14" s="72" t="s">
        <v>25</v>
      </c>
      <c r="B14" s="41">
        <v>41</v>
      </c>
      <c r="C14" s="49">
        <v>12</v>
      </c>
      <c r="D14" s="49">
        <v>10</v>
      </c>
      <c r="E14" s="22">
        <f t="shared" si="0"/>
        <v>0.49199999999999999</v>
      </c>
      <c r="F14" s="5"/>
      <c r="G14" s="5"/>
      <c r="H14" s="5"/>
      <c r="I14" s="5"/>
      <c r="J14" s="18"/>
    </row>
    <row r="15" spans="1:10" x14ac:dyDescent="0.25">
      <c r="A15" s="72" t="s">
        <v>24</v>
      </c>
      <c r="B15" s="41">
        <v>1005</v>
      </c>
      <c r="C15" s="49">
        <v>4</v>
      </c>
      <c r="D15" s="49">
        <v>4</v>
      </c>
      <c r="E15" s="22">
        <f t="shared" si="0"/>
        <v>4.0199999999999996</v>
      </c>
      <c r="F15" s="5"/>
      <c r="G15" s="5"/>
      <c r="H15" s="5"/>
      <c r="I15" s="5"/>
      <c r="J15" s="18"/>
    </row>
    <row r="16" spans="1:10" x14ac:dyDescent="0.25">
      <c r="A16" s="24" t="s">
        <v>33</v>
      </c>
      <c r="B16" s="41">
        <v>72</v>
      </c>
      <c r="C16" s="11"/>
      <c r="D16" s="11"/>
      <c r="E16" s="91">
        <f>F16*B16/1000</f>
        <v>5.4</v>
      </c>
      <c r="F16" s="38">
        <v>75</v>
      </c>
      <c r="G16" s="38"/>
      <c r="H16" s="38"/>
      <c r="I16" s="38"/>
      <c r="J16" s="39"/>
    </row>
    <row r="17" spans="1:10" ht="30" x14ac:dyDescent="0.25">
      <c r="A17" s="64" t="s">
        <v>81</v>
      </c>
      <c r="B17" s="113"/>
      <c r="C17" s="11"/>
      <c r="D17" s="11"/>
      <c r="E17" s="12">
        <f>E18+E19+E20</f>
        <v>11.399999999999999</v>
      </c>
      <c r="F17" s="11">
        <v>200</v>
      </c>
      <c r="G17" s="11">
        <v>2.8</v>
      </c>
      <c r="H17" s="11">
        <v>2.5</v>
      </c>
      <c r="I17" s="11">
        <v>15.1</v>
      </c>
      <c r="J17" s="13">
        <v>94.1</v>
      </c>
    </row>
    <row r="18" spans="1:10" x14ac:dyDescent="0.25">
      <c r="A18" s="142" t="s">
        <v>27</v>
      </c>
      <c r="B18" s="113">
        <v>680</v>
      </c>
      <c r="C18" s="43">
        <v>2</v>
      </c>
      <c r="D18" s="43">
        <v>2</v>
      </c>
      <c r="E18" s="94">
        <f t="shared" ref="E18:E20" si="1">B18*C18/1000</f>
        <v>1.36</v>
      </c>
      <c r="F18" s="43"/>
      <c r="G18" s="43"/>
      <c r="H18" s="43"/>
      <c r="I18" s="43"/>
      <c r="J18" s="46"/>
    </row>
    <row r="19" spans="1:10" x14ac:dyDescent="0.25">
      <c r="A19" s="142" t="s">
        <v>30</v>
      </c>
      <c r="B19" s="113">
        <v>91</v>
      </c>
      <c r="C19" s="43">
        <v>100</v>
      </c>
      <c r="D19" s="43">
        <v>100</v>
      </c>
      <c r="E19" s="94">
        <f t="shared" si="1"/>
        <v>9.1</v>
      </c>
      <c r="F19" s="43"/>
      <c r="G19" s="43"/>
      <c r="H19" s="43"/>
      <c r="I19" s="43"/>
      <c r="J19" s="46"/>
    </row>
    <row r="20" spans="1:10" ht="15.75" thickBot="1" x14ac:dyDescent="0.3">
      <c r="A20" s="142" t="s">
        <v>16</v>
      </c>
      <c r="B20" s="113">
        <v>94</v>
      </c>
      <c r="C20" s="43">
        <v>10</v>
      </c>
      <c r="D20" s="43">
        <v>10</v>
      </c>
      <c r="E20" s="94">
        <f t="shared" si="1"/>
        <v>0.94</v>
      </c>
      <c r="F20" s="43"/>
      <c r="G20" s="43"/>
      <c r="H20" s="43"/>
      <c r="I20" s="43"/>
      <c r="J20" s="46"/>
    </row>
    <row r="21" spans="1:10" ht="15.75" thickBot="1" x14ac:dyDescent="0.3">
      <c r="A21" s="51" t="s">
        <v>18</v>
      </c>
      <c r="B21" s="50"/>
      <c r="C21" s="25"/>
      <c r="D21" s="25"/>
      <c r="E21" s="25">
        <f>E8+E16+E17</f>
        <v>42.597000000000001</v>
      </c>
      <c r="F21" s="34">
        <f t="shared" ref="F21:J21" si="2">F8+F16+F17</f>
        <v>525</v>
      </c>
      <c r="G21" s="66">
        <f t="shared" si="2"/>
        <v>10.5</v>
      </c>
      <c r="H21" s="66">
        <f t="shared" si="2"/>
        <v>7.9</v>
      </c>
      <c r="I21" s="66">
        <f t="shared" si="2"/>
        <v>33.6</v>
      </c>
      <c r="J21" s="75">
        <f t="shared" si="2"/>
        <v>247.1</v>
      </c>
    </row>
    <row r="22" spans="1:10" x14ac:dyDescent="0.25">
      <c r="A22" s="62"/>
      <c r="B22" s="60"/>
    </row>
    <row r="23" spans="1:10" x14ac:dyDescent="0.25">
      <c r="A23" s="60"/>
    </row>
  </sheetData>
  <mergeCells count="5">
    <mergeCell ref="G6:J6"/>
    <mergeCell ref="E5:F5"/>
    <mergeCell ref="A6:A7"/>
    <mergeCell ref="B6:B7"/>
    <mergeCell ref="C6:F6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 1</vt:lpstr>
      <vt:lpstr>Лист 2</vt:lpstr>
      <vt:lpstr>Лист 3</vt:lpstr>
      <vt:lpstr>Лист 4</vt:lpstr>
      <vt:lpstr>Лист 5</vt:lpstr>
      <vt:lpstr>Лист 6</vt:lpstr>
      <vt:lpstr>Лист 7</vt:lpstr>
      <vt:lpstr>Лист 8</vt:lpstr>
      <vt:lpstr>Лист 9</vt:lpstr>
      <vt:lpstr>Лист 10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2023-01-11T04:53:40Z</dcterms:modified>
</cp:coreProperties>
</file>